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 tabRatio="834" activeTab="9"/>
  </bookViews>
  <sheets>
    <sheet name="Ι.Α1_ΕΙΔΗ ΠΑΝΤΟΠΩΛΕΙΟΥ" sheetId="10" r:id="rId1"/>
    <sheet name="Ι.Α2_ΕΛΑΙΟΛΑΔΟ" sheetId="14" r:id="rId2"/>
    <sheet name="Ι.Α3_ΑΝΑΨΥΚΤΙΚΑ-ΧΥΜΟΙ" sheetId="15" r:id="rId3"/>
    <sheet name="Ι.Β_ΕΙΔΗ ΚΡΕΟΠΩΛΕΙΟΥ" sheetId="16" r:id="rId4"/>
    <sheet name="Ι.Γ_ΕΙΔΗ ΟΠΩΡΟΠΩΛΕΙΟΥ" sheetId="17" r:id="rId5"/>
    <sheet name="Ι.Δ_ΕΙΔΗ ΑΡΤΟΠΟΙΪΑΣ" sheetId="18" r:id="rId6"/>
    <sheet name="Ι.Ε_ΕΙΔΗ ΖΑΧΑΡΟΠΛΑΣΤΕΙΟΥ" sheetId="20" r:id="rId7"/>
    <sheet name="Ι.ΣΤ_ΕΙΔΗ ΙΧΘΥΟΠΩΛΕΙΟΥ" sheetId="21" r:id="rId8"/>
    <sheet name="ΙΙ.ΓΑΛΑ ΕΡΓΑΖΟΜΕΝΩΝ" sheetId="22" r:id="rId9"/>
    <sheet name="ΕΙΔΗ ΔΙΑΤΡΟΦΗΣ &amp; ΓΑΛΑ ΕΡΓΑΖΟΜ." sheetId="23" r:id="rId10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8" i="23"/>
  <c r="H178" s="1"/>
  <c r="F167"/>
  <c r="H167" s="1"/>
  <c r="H166"/>
  <c r="F166"/>
  <c r="F165"/>
  <c r="H165" s="1"/>
  <c r="H164"/>
  <c r="H168" s="1"/>
  <c r="F164"/>
  <c r="H157"/>
  <c r="F157"/>
  <c r="F156"/>
  <c r="H156" s="1"/>
  <c r="H155"/>
  <c r="F155"/>
  <c r="F154"/>
  <c r="H154" s="1"/>
  <c r="H153"/>
  <c r="F153"/>
  <c r="F152"/>
  <c r="H152" s="1"/>
  <c r="H158" s="1"/>
  <c r="H151"/>
  <c r="F151"/>
  <c r="F144"/>
  <c r="H144" s="1"/>
  <c r="H143"/>
  <c r="F143"/>
  <c r="F142"/>
  <c r="H142" s="1"/>
  <c r="F135"/>
  <c r="H135" s="1"/>
  <c r="H134"/>
  <c r="F134"/>
  <c r="F133"/>
  <c r="H133" s="1"/>
  <c r="H132"/>
  <c r="F132"/>
  <c r="F131"/>
  <c r="H131" s="1"/>
  <c r="H130"/>
  <c r="F130"/>
  <c r="F129"/>
  <c r="H129" s="1"/>
  <c r="H128"/>
  <c r="F128"/>
  <c r="F127"/>
  <c r="H127" s="1"/>
  <c r="H126"/>
  <c r="F126"/>
  <c r="F125"/>
  <c r="H125" s="1"/>
  <c r="H124"/>
  <c r="F124"/>
  <c r="F123"/>
  <c r="H123" s="1"/>
  <c r="H122"/>
  <c r="F122"/>
  <c r="F121"/>
  <c r="H121" s="1"/>
  <c r="H120"/>
  <c r="F120"/>
  <c r="F119"/>
  <c r="H119" s="1"/>
  <c r="H118"/>
  <c r="F118"/>
  <c r="F117"/>
  <c r="H117" s="1"/>
  <c r="H116"/>
  <c r="F116"/>
  <c r="F115"/>
  <c r="H115" s="1"/>
  <c r="H114"/>
  <c r="F114"/>
  <c r="F113"/>
  <c r="H113" s="1"/>
  <c r="H112"/>
  <c r="F112"/>
  <c r="F111"/>
  <c r="H111" s="1"/>
  <c r="H110"/>
  <c r="F110"/>
  <c r="F109"/>
  <c r="H109" s="1"/>
  <c r="H108"/>
  <c r="F108"/>
  <c r="F107"/>
  <c r="H107" s="1"/>
  <c r="H106"/>
  <c r="F106"/>
  <c r="F99"/>
  <c r="H99" s="1"/>
  <c r="H98"/>
  <c r="F98"/>
  <c r="H87"/>
  <c r="F87"/>
  <c r="F86"/>
  <c r="H86" s="1"/>
  <c r="H85"/>
  <c r="F85"/>
  <c r="F84"/>
  <c r="H84" s="1"/>
  <c r="H88" s="1"/>
  <c r="F78"/>
  <c r="H78" s="1"/>
  <c r="F71"/>
  <c r="H71" s="1"/>
  <c r="H70"/>
  <c r="F70"/>
  <c r="F69"/>
  <c r="H69" s="1"/>
  <c r="H68"/>
  <c r="F68"/>
  <c r="F67"/>
  <c r="H67" s="1"/>
  <c r="H66"/>
  <c r="F66"/>
  <c r="F65"/>
  <c r="H65" s="1"/>
  <c r="H64"/>
  <c r="F64"/>
  <c r="F63"/>
  <c r="H63" s="1"/>
  <c r="H62"/>
  <c r="F62"/>
  <c r="F61"/>
  <c r="H61" s="1"/>
  <c r="H60"/>
  <c r="F60"/>
  <c r="F59"/>
  <c r="H59" s="1"/>
  <c r="H58"/>
  <c r="F58"/>
  <c r="F57"/>
  <c r="H57" s="1"/>
  <c r="H56"/>
  <c r="F56"/>
  <c r="F55"/>
  <c r="H55" s="1"/>
  <c r="H54"/>
  <c r="F54"/>
  <c r="F53"/>
  <c r="H53" s="1"/>
  <c r="H52"/>
  <c r="F52"/>
  <c r="F51"/>
  <c r="H51" s="1"/>
  <c r="H50"/>
  <c r="F50"/>
  <c r="F49"/>
  <c r="H49" s="1"/>
  <c r="H48"/>
  <c r="F48"/>
  <c r="F47"/>
  <c r="H47" s="1"/>
  <c r="H46"/>
  <c r="F46"/>
  <c r="F45"/>
  <c r="H45" s="1"/>
  <c r="H44"/>
  <c r="F44"/>
  <c r="F43"/>
  <c r="H43" s="1"/>
  <c r="H42"/>
  <c r="F42"/>
  <c r="F41"/>
  <c r="H41" s="1"/>
  <c r="H40"/>
  <c r="F40"/>
  <c r="F39"/>
  <c r="H39" s="1"/>
  <c r="H38"/>
  <c r="F38"/>
  <c r="F37"/>
  <c r="H37" s="1"/>
  <c r="H36"/>
  <c r="F36"/>
  <c r="F35"/>
  <c r="H35" s="1"/>
  <c r="H34"/>
  <c r="F34"/>
  <c r="F33"/>
  <c r="H33" s="1"/>
  <c r="H32"/>
  <c r="F32"/>
  <c r="F31"/>
  <c r="H31" s="1"/>
  <c r="H30"/>
  <c r="F30"/>
  <c r="F29"/>
  <c r="H29" s="1"/>
  <c r="H28"/>
  <c r="F28"/>
  <c r="F27"/>
  <c r="H27" s="1"/>
  <c r="H26"/>
  <c r="F26"/>
  <c r="F25"/>
  <c r="H25" s="1"/>
  <c r="H24"/>
  <c r="F24"/>
  <c r="F23"/>
  <c r="H23" s="1"/>
  <c r="H22"/>
  <c r="F22"/>
  <c r="F21"/>
  <c r="H21" s="1"/>
  <c r="H20"/>
  <c r="F20"/>
  <c r="F19"/>
  <c r="H19" s="1"/>
  <c r="H18"/>
  <c r="F18"/>
  <c r="F17"/>
  <c r="H17" s="1"/>
  <c r="H16"/>
  <c r="F16"/>
  <c r="F15"/>
  <c r="H15" s="1"/>
  <c r="H14"/>
  <c r="F14"/>
  <c r="F13"/>
  <c r="H13" s="1"/>
  <c r="H12"/>
  <c r="F12"/>
  <c r="F11"/>
  <c r="H11" s="1"/>
  <c r="H10"/>
  <c r="F10"/>
  <c r="F9"/>
  <c r="H9" s="1"/>
  <c r="H8"/>
  <c r="F8"/>
  <c r="F7"/>
  <c r="H7" s="1"/>
  <c r="H6"/>
  <c r="F6"/>
  <c r="F5"/>
  <c r="H5" s="1"/>
  <c r="F4" i="22"/>
  <c r="H4" s="1"/>
  <c r="H5" s="1"/>
  <c r="F8" i="21"/>
  <c r="H8" s="1"/>
  <c r="F7"/>
  <c r="H7" s="1"/>
  <c r="F6"/>
  <c r="H6" s="1"/>
  <c r="H5"/>
  <c r="F5"/>
  <c r="F11" i="20"/>
  <c r="H11" s="1"/>
  <c r="F10"/>
  <c r="H10" s="1"/>
  <c r="F9"/>
  <c r="H9" s="1"/>
  <c r="F8"/>
  <c r="H8" s="1"/>
  <c r="F7"/>
  <c r="H7" s="1"/>
  <c r="F6"/>
  <c r="H6" s="1"/>
  <c r="H5"/>
  <c r="F5"/>
  <c r="F7" i="18"/>
  <c r="H7" s="1"/>
  <c r="F6"/>
  <c r="H6" s="1"/>
  <c r="F5"/>
  <c r="H5" s="1"/>
  <c r="F34" i="17"/>
  <c r="H34" s="1"/>
  <c r="F33"/>
  <c r="H33" s="1"/>
  <c r="F32"/>
  <c r="H32" s="1"/>
  <c r="F31"/>
  <c r="H31" s="1"/>
  <c r="F30"/>
  <c r="H30" s="1"/>
  <c r="F29"/>
  <c r="H29" s="1"/>
  <c r="F28"/>
  <c r="H28" s="1"/>
  <c r="F27"/>
  <c r="H27" s="1"/>
  <c r="F26"/>
  <c r="H26" s="1"/>
  <c r="F25"/>
  <c r="H25" s="1"/>
  <c r="F24"/>
  <c r="H24" s="1"/>
  <c r="F23"/>
  <c r="H23" s="1"/>
  <c r="F22"/>
  <c r="H22" s="1"/>
  <c r="F21"/>
  <c r="H21" s="1"/>
  <c r="F20"/>
  <c r="H20" s="1"/>
  <c r="F19"/>
  <c r="H19" s="1"/>
  <c r="F18"/>
  <c r="H18" s="1"/>
  <c r="F17"/>
  <c r="H17" s="1"/>
  <c r="F16"/>
  <c r="H16" s="1"/>
  <c r="F15"/>
  <c r="H15" s="1"/>
  <c r="F14"/>
  <c r="H14" s="1"/>
  <c r="F13"/>
  <c r="H13" s="1"/>
  <c r="F12"/>
  <c r="H12" s="1"/>
  <c r="F11"/>
  <c r="H11" s="1"/>
  <c r="F10"/>
  <c r="H10" s="1"/>
  <c r="F9"/>
  <c r="H9" s="1"/>
  <c r="F8"/>
  <c r="H8" s="1"/>
  <c r="F7"/>
  <c r="H7" s="1"/>
  <c r="F6"/>
  <c r="H6" s="1"/>
  <c r="F5"/>
  <c r="H5" s="1"/>
  <c r="F6" i="16"/>
  <c r="H6" s="1"/>
  <c r="F5"/>
  <c r="H5" s="1"/>
  <c r="F8" i="15"/>
  <c r="H8" s="1"/>
  <c r="F7"/>
  <c r="H7" s="1"/>
  <c r="F6"/>
  <c r="H6" s="1"/>
  <c r="F5"/>
  <c r="H5" s="1"/>
  <c r="F5" i="14"/>
  <c r="H5" s="1"/>
  <c r="H6" s="1"/>
  <c r="H89" i="23" l="1"/>
  <c r="H90" s="1"/>
  <c r="H159"/>
  <c r="H160" s="1"/>
  <c r="H136"/>
  <c r="H145"/>
  <c r="H169"/>
  <c r="H170" s="1"/>
  <c r="H72"/>
  <c r="H79"/>
  <c r="H80"/>
  <c r="H100"/>
  <c r="H179"/>
  <c r="H180"/>
  <c r="H9" i="21"/>
  <c r="H6" i="22"/>
  <c r="H12" i="20"/>
  <c r="H13" s="1"/>
  <c r="H14" s="1"/>
  <c r="H10" i="21"/>
  <c r="H11" s="1"/>
  <c r="H8" i="18"/>
  <c r="H7" i="16"/>
  <c r="H8" s="1"/>
  <c r="H9" s="1"/>
  <c r="H35" i="17"/>
  <c r="H9" i="15"/>
  <c r="H7" i="14"/>
  <c r="F68" i="10"/>
  <c r="H68" s="1"/>
  <c r="F64"/>
  <c r="H64" s="1"/>
  <c r="F60"/>
  <c r="H60" s="1"/>
  <c r="F56"/>
  <c r="H56" s="1"/>
  <c r="F52"/>
  <c r="H52" s="1"/>
  <c r="F48"/>
  <c r="H48" s="1"/>
  <c r="F44"/>
  <c r="H44" s="1"/>
  <c r="F40"/>
  <c r="H40" s="1"/>
  <c r="F20"/>
  <c r="H20" s="1"/>
  <c r="F16"/>
  <c r="H16" s="1"/>
  <c r="F12"/>
  <c r="H12" s="1"/>
  <c r="F8"/>
  <c r="H8" s="1"/>
  <c r="F71"/>
  <c r="H71" s="1"/>
  <c r="F70"/>
  <c r="H70" s="1"/>
  <c r="F69"/>
  <c r="H69" s="1"/>
  <c r="F67"/>
  <c r="H67" s="1"/>
  <c r="F66"/>
  <c r="H66" s="1"/>
  <c r="F65"/>
  <c r="H65" s="1"/>
  <c r="F63"/>
  <c r="H63" s="1"/>
  <c r="F62"/>
  <c r="H62" s="1"/>
  <c r="F61"/>
  <c r="H61" s="1"/>
  <c r="F59"/>
  <c r="H59" s="1"/>
  <c r="F58"/>
  <c r="H58" s="1"/>
  <c r="F57"/>
  <c r="H57" s="1"/>
  <c r="F55"/>
  <c r="H55" s="1"/>
  <c r="F54"/>
  <c r="H54" s="1"/>
  <c r="F53"/>
  <c r="H53" s="1"/>
  <c r="F51"/>
  <c r="H51" s="1"/>
  <c r="F50"/>
  <c r="H50" s="1"/>
  <c r="F49"/>
  <c r="H49" s="1"/>
  <c r="F47"/>
  <c r="H47" s="1"/>
  <c r="F46"/>
  <c r="H46" s="1"/>
  <c r="F45"/>
  <c r="H45" s="1"/>
  <c r="F43"/>
  <c r="H43" s="1"/>
  <c r="F42"/>
  <c r="H42" s="1"/>
  <c r="F41"/>
  <c r="H41" s="1"/>
  <c r="F39"/>
  <c r="H39" s="1"/>
  <c r="F38"/>
  <c r="H38" s="1"/>
  <c r="F37"/>
  <c r="H37" s="1"/>
  <c r="F35"/>
  <c r="H35" s="1"/>
  <c r="F34"/>
  <c r="H34" s="1"/>
  <c r="F33"/>
  <c r="H33" s="1"/>
  <c r="F31"/>
  <c r="H31" s="1"/>
  <c r="F30"/>
  <c r="H30" s="1"/>
  <c r="F29"/>
  <c r="H29" s="1"/>
  <c r="F27"/>
  <c r="H27" s="1"/>
  <c r="F26"/>
  <c r="H26" s="1"/>
  <c r="F25"/>
  <c r="H25" s="1"/>
  <c r="F23"/>
  <c r="H23" s="1"/>
  <c r="F22"/>
  <c r="H22" s="1"/>
  <c r="F21"/>
  <c r="H21" s="1"/>
  <c r="F19"/>
  <c r="H19" s="1"/>
  <c r="F18"/>
  <c r="H18" s="1"/>
  <c r="F17"/>
  <c r="H17" s="1"/>
  <c r="F15"/>
  <c r="H15" s="1"/>
  <c r="F14"/>
  <c r="H14" s="1"/>
  <c r="F13"/>
  <c r="H13" s="1"/>
  <c r="F11"/>
  <c r="H11" s="1"/>
  <c r="F10"/>
  <c r="H10" s="1"/>
  <c r="F9"/>
  <c r="H9" s="1"/>
  <c r="F7"/>
  <c r="H7" s="1"/>
  <c r="F6"/>
  <c r="H6" s="1"/>
  <c r="F5"/>
  <c r="H5" s="1"/>
  <c r="H101" i="23" l="1"/>
  <c r="H102" s="1"/>
  <c r="H146"/>
  <c r="H147" s="1"/>
  <c r="H73"/>
  <c r="H93" s="1"/>
  <c r="H74"/>
  <c r="H94" s="1"/>
  <c r="H92"/>
  <c r="H172" s="1"/>
  <c r="H182" s="1"/>
  <c r="H137"/>
  <c r="H138" s="1"/>
  <c r="H9" i="18"/>
  <c r="H10"/>
  <c r="H36" i="17"/>
  <c r="H37" s="1"/>
  <c r="H10" i="15"/>
  <c r="H11" s="1"/>
  <c r="F24" i="10"/>
  <c r="H24" s="1"/>
  <c r="F28"/>
  <c r="H28" s="1"/>
  <c r="F32"/>
  <c r="H32" s="1"/>
  <c r="F36"/>
  <c r="H36" s="1"/>
  <c r="H174" i="23" l="1"/>
  <c r="H184" s="1"/>
  <c r="H173"/>
  <c r="H183" s="1"/>
  <c r="H72" i="10"/>
  <c r="H73" s="1"/>
  <c r="H74" l="1"/>
</calcChain>
</file>

<file path=xl/sharedStrings.xml><?xml version="1.0" encoding="utf-8"?>
<sst xmlns="http://schemas.openxmlformats.org/spreadsheetml/2006/main" count="763" uniqueCount="170">
  <si>
    <t>ΟΚΑΠΑ</t>
  </si>
  <si>
    <t>ΣΥΝΟΛΟ</t>
  </si>
  <si>
    <t>A/A</t>
  </si>
  <si>
    <t>ΕΙΔΟΣ</t>
  </si>
  <si>
    <t>Μ.Μ.</t>
  </si>
  <si>
    <t>ΤΙΜΗ ΜΟΝ.</t>
  </si>
  <si>
    <t>ΤΕΜ.</t>
  </si>
  <si>
    <t>KGR.</t>
  </si>
  <si>
    <t>KGR</t>
  </si>
  <si>
    <t>ΤΕΜ</t>
  </si>
  <si>
    <t>ΦΠΑ 13%</t>
  </si>
  <si>
    <t>ΑΛΕΥΡΙ ΓΙΑ ΟΛΕΣ ΤΙΣ ΧΡΗΣΕΙΣ (1000gr)</t>
  </si>
  <si>
    <t>ΑΛΕΥΡΙ ΟΛΙΚΗΣ ΑΛΕΣΗΣ ΤΥΠΟΥ ΦΑΡΙΝΑ (500gr)</t>
  </si>
  <si>
    <t>ΑΛΕΥΡΙ ΤΥΠΟΥ ΦΑΡΙΝΑ (500gr)</t>
  </si>
  <si>
    <t>ΑΡΑΚΑΣ ΚΑΤΕΨΥΓΜΕΝΟΣ ΕΓΧΩΡΙΟΣ (1000gr)</t>
  </si>
  <si>
    <t>ΒΟΥΤΥΡΟ SOFT ΑΓΕΛΑΔΙΝΟ (250gr)</t>
  </si>
  <si>
    <t>ΒΡΩΜΗ (500gr)</t>
  </si>
  <si>
    <t>ΓΑΛΑ ΚΟΥΤΙ (410gr)</t>
  </si>
  <si>
    <t>ΓΙΑΟΥΡΤΙ ΤΥΠΟΥ TOTAL (200 gr)</t>
  </si>
  <si>
    <t>ΖΥΜΑΡΙΚΟ ΠΕΝΝΕΣ ΕΓΧΩΡΙΟ (500gr)</t>
  </si>
  <si>
    <t>ΖΑΜΠΟΝ (ΦΕΤΕΣ ΤΥΠ/ΝΟ)</t>
  </si>
  <si>
    <t>ΖΥΜΑΡΙΚΟ ΑΣΤΡΑΚΙ ΕΓΧΩΡΙΟ (500gr)</t>
  </si>
  <si>
    <t>ΖΥΜΑΡΙΚΟ ΚΡΙΘΑΡΑΚΙ ΕΓΧΩΡΙΟ (500gr)</t>
  </si>
  <si>
    <t>ΖΥΜΑΡΙΚΟ ΜΑΚΑΡΟΝΑΚΙ ΚΟΦΤΟ ΕΓΧΩΡΙΟ (500gr)</t>
  </si>
  <si>
    <t>ΖΥΜΑΡΙΚΟ ΧΥΛΟΠΙΤΑΚΙ ΕΓΧΩΡΙΟ (500gr)</t>
  </si>
  <si>
    <t>ΚΡΕΜΑ ΓΑΛΑΚΤΟΣ (1000ml)</t>
  </si>
  <si>
    <t>ΜΕΛΙ (920 gr)</t>
  </si>
  <si>
    <t>ΠΛΙΓΟΥΡΙ (500gr)</t>
  </si>
  <si>
    <t>ΠΟΥΡΕ (ΣΥΣΚ. 10 ΜΕΡΙΔΩΝ)</t>
  </si>
  <si>
    <t>ΡΕΒΥΘΙΑ ΑΠΟΦΛΙΩΜΕΝΑ ΕΓΧΩΡΙΑ (500gr)</t>
  </si>
  <si>
    <t>ΡΥΖΙ ΚΑΡΟΛΙΝΑ ΕΓΧΩΡΙΟ (500gr)</t>
  </si>
  <si>
    <t>ΡΥΖΙ ΤΥΠΟΥ ΜΠΟΝΕΤ ΕΓΧΩΡΙΟ (500gr)</t>
  </si>
  <si>
    <t>ΡΥΖΙ ΓΛΑΣΣΕ ΕΓΧΩΡΙΟ (500gr)</t>
  </si>
  <si>
    <t>ΣΙΜΙΓΔΑΛΙ ΧΟΝΔΡΟ (500gr)</t>
  </si>
  <si>
    <t>ΤΑΧΙΝΙ (300gr)</t>
  </si>
  <si>
    <t>ΤΥΡΙ-ΑΝΘΟΤΥΡΟ (kgr)</t>
  </si>
  <si>
    <t>ΤΥΡΙ ΓΡΑΒΙΕΡΑ</t>
  </si>
  <si>
    <t>ΤΥΡΙ ΚΕΦΑΛΟΤΥΡΙ ΤΡΙΜ. ΕΓΧΩΡΙΟ (ΣΥΣΚ. 500gr)</t>
  </si>
  <si>
    <t>ΤΥΡΙ ΓΙΑ ΤΟΣΤ ΣΕ ΦΕΤΕΣ (kgr)</t>
  </si>
  <si>
    <t>ΤΥΡΙ ΓΚΟΥΝΤΑ ΤΡΙΜ. (ΣΥΣΚ. 1000gr)</t>
  </si>
  <si>
    <t>ΤΥΡΙ ΗΜΙΣΚΛΗΡΟ ΦΡΑΤΖΟΛΑ ( Kgr)</t>
  </si>
  <si>
    <t>ΤΥΡΙ ΡΕΓΚΑΤΟ ΤΡΙΜ. (ΣΥΣΚ. 1000gr)</t>
  </si>
  <si>
    <t>ΤΥΡΙ ΦΕΤΑ ΤΥΠΟΠΟΙΗΜ. ΕΓΧΩΡΙΑ (kgr)</t>
  </si>
  <si>
    <t>ΦΑΚΕΣ ΨΙΛΕΣ ΕΓΧΩΡΙΕΣ (ΣΥΣΚ. 500gr)</t>
  </si>
  <si>
    <t>ΦΑΣΟΛΑΚΙΑ ΣΤΡΟΓΓΥΛΑ ΕΓΧΩΡΙΑ ΚΑΤΕΨ. (ΣΥΣΚ. 1kgr)</t>
  </si>
  <si>
    <t>ΦΑΣΟΛΙΑ ΞΕΡΑ ΜΕΤΡΙΑ ΕΓΧΩΡΙΑ (ΣΥΣΚ. 500gr)</t>
  </si>
  <si>
    <t>ΑΛΑΤΙ (ΠΛΑΣΤΙΚΗ ΦΙΑΛΗ 750gr)</t>
  </si>
  <si>
    <t>ΑΥΓΑ ΣΟΚΟΛΑΤ. ΧΥΜΑ MINI (kgr)</t>
  </si>
  <si>
    <t>ΔΑΦΝΟΦΥΛΛΑ (ΣΥΣΚ. 15gr)</t>
  </si>
  <si>
    <t>ΔΗΜΗΤΡΙΑΚΑ (375gr)</t>
  </si>
  <si>
    <t>ΔΗΜΗΤΡΙΑΚΑ ΟΛΙΚΗΣ  ΑΛΕΣΗΣ (500gr)</t>
  </si>
  <si>
    <t>ΖΑΧΑΡΗ (ΣΥΣΚ. 1kgr)</t>
  </si>
  <si>
    <t>ΖΑΧΑΡΗ ΑΧΝΗ (ΣΥΣΚ. 500gr)</t>
  </si>
  <si>
    <t>ΚΑΚΑΟ (ΣΥΣΚ. 125gr)</t>
  </si>
  <si>
    <t>ΚΑΝΕΛΛΑ ΣΚΟΝΗ (ΣΥΣΚ. 50gr)</t>
  </si>
  <si>
    <t>ΚΑΦΕΣ ΕΛΛΗΝΙΚΟΣ (ΣΥΣΚ. 200γρ)</t>
  </si>
  <si>
    <t>ΣΤΙΓΜΙΑΙΟΣ ΚΑΦΕΣ (ΚΟΥΤΙ 200 gr)</t>
  </si>
  <si>
    <t>ΚΑΦΕΣ ΦΙΛΤΡΟΥ (ΚΟΥΤΙ 500 gr)</t>
  </si>
  <si>
    <t>ΚΑΦΕΣ ΦΙΛΤΡΟΥ ΔΙΑΦΟΡΕΣ ΓΕΥΣΕΙΣ (ΚΟΥΤΙ 250 gr)</t>
  </si>
  <si>
    <t>ΚΡΕΜΑ ΒΡΑΣΤΗ (ΦΑΚ.. 62gr)</t>
  </si>
  <si>
    <t>ΚΡΕΜΑ ΦΑΡΙΝ ΛΑΚΤΕ (ΣΥΣΚ. 700gr)</t>
  </si>
  <si>
    <t>ΜΑΓΙΑ ΞΗΡΗ (ΦΑΚ. 3 ΤΕΜ.)</t>
  </si>
  <si>
    <t>ΜΑΡΜΕΛΑΔΑ (ΣΥΣΚ. ΤΑΠΕΡ 500gr)</t>
  </si>
  <si>
    <t>ΜΠΕΙΚΙΝ ΠΑΟΥΝΤΕΡ (ΣΥΣΚ. 20gr)</t>
  </si>
  <si>
    <t>ΜΠΙΣΚΟΤΑ ΤΥΠΟΥ ΜΙΡΑΝΤΑ (ΣΥΣΚ. 250gr)</t>
  </si>
  <si>
    <t>ΜΠΙΣΚΟΤΑ ΤΥΠΟΥ ΠΤΙΜΠΕΡ (ΣΥΣΚ. 250gr)</t>
  </si>
  <si>
    <t>ΞΥΔΙ (ΣΥΣΚ. 390gr)</t>
  </si>
  <si>
    <t>ΠΙΠΕΡΙ ΤΡΙΜΜΕΝΟ (ΣΥΣΚ 50gr)</t>
  </si>
  <si>
    <t>ΡΙΓΑΝΗ (ΣΥΣΚ. 50gr)</t>
  </si>
  <si>
    <t>ΤΟΜΑΤΟΧΥΜΟΣ ΣΥΜΠΥΚΝΩΜΕΝΟΣ (ΣΥΣΚ. 500gr)</t>
  </si>
  <si>
    <t>ΤΣΑΙ (ΚΟΥΤΙ 20 ΤΕΜ.)</t>
  </si>
  <si>
    <t>ΣΟΚΟΛΑΤΑΚΙΑ ΤΥΠΟΥ ΛΑΚΤΑ</t>
  </si>
  <si>
    <t>ΦΡΥΓΑΝΙΕΣ ΣΙΤΟΥ (ΣΥΣΚ. 500gr)</t>
  </si>
  <si>
    <t>ΦΥΛΛΟ ΚΡΟΥΣΤΑΣ ΚΑΤΕΨ. ΕΓΧΩΡΙΟ (ΣΥΣΚ. 500gr)</t>
  </si>
  <si>
    <t>ΧΑΜΟΜΗΛΙ (ΚΟΥΤΙ 20 ΤΕΜ.)</t>
  </si>
  <si>
    <t>ΧΥΜΟΣ ΛΕΜΟΝΙ (ΣΥΣΚ. 340gr)</t>
  </si>
  <si>
    <t>ΨΩΜΙ ΤΟΣΤ ΟΛΙΚΗΣ ΑΛΕΣΗΣ (ΣΥΣΚ. 400gr)</t>
  </si>
  <si>
    <t>ΠΟΣΟΤΗΤΑ</t>
  </si>
  <si>
    <t>ΑΥΓΑ (ΑΝΩ ΤΩΝ 35 gr)</t>
  </si>
  <si>
    <t>ΕΛΑΙΟΛΑΔΟ (ΣΥΣΚ. 1lt)</t>
  </si>
  <si>
    <t>ΦΠΑ 24%</t>
  </si>
  <si>
    <t>ΑΝΑΨΥΚΤΙΚΟ ΑΝΘΡΑΚΟΥΧΟ ΤΥΠΟΥ ΚΟΛΑ (ΣΥΣΚ. 1,5lt)</t>
  </si>
  <si>
    <t>ΠΟΡΤΟΚΑΛΑΔΑ (ΣΥΣΚ. 1,5lt)</t>
  </si>
  <si>
    <t>ΧΥΜΟΣ ΠΟΡΤΟΚΑΛΙ ΦΥΣΙΚΟΣ (ΣΥΣΚ. 1lt )</t>
  </si>
  <si>
    <t>ΧΥΜΟΣ ΦΡΟΥΤΩΝ ΑΝΑΜΕΙΚΤΟΣ (ΣΥΣΚ. )</t>
  </si>
  <si>
    <t>ΚΟΤΟΠΟΥΛΟ ΤΥΠΟΥ 65% (kgr)</t>
  </si>
  <si>
    <t>ΚΡΕΑΣ ΜΟΣΧΑΡΙ &amp; ΚΙΜΑΣ ΜΟΣΧΑΡΙΣΙΟΣ ΜΠΟΥΤΙ (kgr)</t>
  </si>
  <si>
    <t>ΔΕΜ.</t>
  </si>
  <si>
    <t xml:space="preserve">KGR </t>
  </si>
  <si>
    <t>ΜΑΡΟΥΛΙΑ</t>
  </si>
  <si>
    <t>ΜΕΛΙΤΖΑΝΕΣ ΦΛΑΣΚΕΣ</t>
  </si>
  <si>
    <t>ΚΕΦ.</t>
  </si>
  <si>
    <t>ΣΠΑΝΑΚΙ</t>
  </si>
  <si>
    <t>ΑΓΓΟΥΡΙΑ</t>
  </si>
  <si>
    <t>ΑΝΙΘΟ</t>
  </si>
  <si>
    <t>ΑΧΛΑΔΙΑ</t>
  </si>
  <si>
    <t>ΒΕΡΥΚΟΚΑ</t>
  </si>
  <si>
    <t>ΚΑΡΟΤΑ</t>
  </si>
  <si>
    <t>ΚΑΡΠΟΥΖΙ</t>
  </si>
  <si>
    <t>ΚΟΛΟΚΥΘΑΚΙΑ</t>
  </si>
  <si>
    <t>ΚΡΕΜΜΥΔΑΚΙΑ ΦΡΕΣΚΑ</t>
  </si>
  <si>
    <t>ΚΡΕΜΜΥΔΙΑ</t>
  </si>
  <si>
    <t>ΛΑΧΑΝΟ</t>
  </si>
  <si>
    <t>ΛΕΜΟΝΙΑ</t>
  </si>
  <si>
    <t>ΜΑΪΝΤΑΝΟ</t>
  </si>
  <si>
    <t>ΜΑΝΤΑΡΙΝΙΑ</t>
  </si>
  <si>
    <t>ΜΗΛΑ</t>
  </si>
  <si>
    <t>ΜΠΑΝΑΝΕΣ</t>
  </si>
  <si>
    <t>ΝΕΚΤΑΡΙΝΙΑ</t>
  </si>
  <si>
    <t>ΝΤΟΜΑΤΕΣ</t>
  </si>
  <si>
    <t>ΠΑΤΑΤΕΣ</t>
  </si>
  <si>
    <t>ΠΕΠΟΝΙΑ</t>
  </si>
  <si>
    <t>ΠΙΠΕΡΙΕΣ</t>
  </si>
  <si>
    <t>ΠΟΡΤΟΚΑΛΙΑ</t>
  </si>
  <si>
    <t>ΠΡΑΣΣΟ</t>
  </si>
  <si>
    <t>ΡΟΔΑΚΙΝΑ</t>
  </si>
  <si>
    <t>ΣΕΛΙΝΟ</t>
  </si>
  <si>
    <t>ΣΚΟΡΔΑ</t>
  </si>
  <si>
    <t>ΦΑΣΟΛΑΚΙΑ</t>
  </si>
  <si>
    <t>ΦΡΑΟΥΛΕΣ</t>
  </si>
  <si>
    <t>ΨΩΜΙ ΟΛΙΚΗΣ ΑΛΕΣΗΣ (1kgr)</t>
  </si>
  <si>
    <t>ΨΩΜΙ ΤΟΣΤ ΟΛΙΚΗΣ ΑΛΕΣΗΣ (475gr)</t>
  </si>
  <si>
    <t>ΓΑΛΑ ΝΩΠΟ (1lt)</t>
  </si>
  <si>
    <t>ΒΟΥΤΗΜΑΤΑ</t>
  </si>
  <si>
    <t>ΚΟΥΛΟΥΡΑΚΙΑ</t>
  </si>
  <si>
    <t>ΚΟΥΡΑΜΠΙΕΔΕΣ</t>
  </si>
  <si>
    <t>ΜΕΛΟΜΑΚΑΡΟΝΑ</t>
  </si>
  <si>
    <t>ΤΣΟΥΡΕΚΙΑ</t>
  </si>
  <si>
    <t>ΒΑΣΙΛΟΠΙΤΑ ΤΥΠΟΥ ΚΕΪΚ</t>
  </si>
  <si>
    <t>ΚΟΚΑΚΙΑ/ΕΚΛΕΡΑΚΙΑ</t>
  </si>
  <si>
    <t>ΠΕΡΚΑ ΦΙΛΕΤΟ ΚΑΤΕΨ.</t>
  </si>
  <si>
    <t>ΓΛΩΣΣΕΣ ΦΙΛΕΤΟ ΚΑΤΕΨ.</t>
  </si>
  <si>
    <t>ΒΑΚΑΛΑΟΣ ΦΙΛΕΤΟ Α/Κ ΚΑΤΕΨ.</t>
  </si>
  <si>
    <t>ΚΟΚΚΙΝΟΨΑΡΟ ΚΑΤΕΨ. Α/Κ</t>
  </si>
  <si>
    <t>lt</t>
  </si>
  <si>
    <t>ΦΡΕΣΚΟ ΠΑΣΤΕΡ. &amp; ΟΜΟΓΕΝ. ΑΓΕΛΑΔ. ΓΑΛΑ (3,5% λιπ.)</t>
  </si>
  <si>
    <t xml:space="preserve">ΣΥΝΟΛΟ Α1       </t>
  </si>
  <si>
    <t>ΣΥΝΟΛΟ Α2</t>
  </si>
  <si>
    <t>ΣΥΝΟΛΟ Α3</t>
  </si>
  <si>
    <t>ΣΥΝΟΛΟ Β</t>
  </si>
  <si>
    <t>ΣΥΝΟΛΟ Γ</t>
  </si>
  <si>
    <t>ΦΠΑ 13% ή 24%</t>
  </si>
  <si>
    <t>ΣΥΝΟΛΟ Δ</t>
  </si>
  <si>
    <t>ΣΥΝΟΛΟ Ε</t>
  </si>
  <si>
    <t>ΣΥΝΟΛΟ ΣΤ</t>
  </si>
  <si>
    <t>ΣΥΝΟΛΟ Α</t>
  </si>
  <si>
    <t>ΣΥΝΟΛΙΚΟΣ ΠΡΟΫΠΟΛΟΓΙΣΜΟΣ ΤΡΟΦΙΜΩΝ &amp; ΓΑΛΑΚΤΟΣ ΕΡΓΑΖΟΜΕΝΩΝ (I+II)</t>
  </si>
  <si>
    <t>ΑΞΙΑ (€)</t>
  </si>
  <si>
    <t>ΚΑΘΑΡΗ ΑΞΙΑ (€)</t>
  </si>
  <si>
    <t>ΣΤ: ΕΙΔΗ ΙΧΘΥΟΠΩΛΕΙΟΥ-ΚΑΤΕΨΥΓΜΕΝΑ ΨΑΡΙΑ (ΦΠΑ 13% &amp; CPV 15221000-3)</t>
  </si>
  <si>
    <t>Ε: ΕΙΔΗ ΖΑΧΑΡΟΠΛΑΣΤΕΙΟΥ (ΦΠΑ 24% &amp; CPV 15812000-3)</t>
  </si>
  <si>
    <t>Δ: ΕΙΔΗ ΑΡΤΟΠΟΙΙΑΣ (ΦΠΑ 13% &amp; CPV 15811000-6)</t>
  </si>
  <si>
    <t>Γ: ΕΙΔΗ ΟΠΩΡΟΛΑΧΑΝΟΠΩΛΕΙΟΥ (ΦΠΑ 13% &amp; CPV 03221200-8)</t>
  </si>
  <si>
    <t>Β: ΕΙΔΗ ΚΡΕΟΠΩΛΕΙΟΥ (ΦΠΑ 13% &amp; CPV 15100000-9)</t>
  </si>
  <si>
    <t>Α3: ΑΝΑΨΥΚΤΙΚΑ/ΧΥΜΟΙ (ΦΠΑ 24% &amp; CPV 15800000-6)</t>
  </si>
  <si>
    <t>Α2: ΕΛΑΙΟΛΑΔΟ (ΦΠΑ 13% &amp; CPV 15800000-6)</t>
  </si>
  <si>
    <t>Α1: ΕΙΔΗ ΠΑΝΤΟΠΩΛΕΙΟΥ (ΦΠΑ 13% &amp; CPV 15800000-6)</t>
  </si>
  <si>
    <t>ΔΗΜΟΥ</t>
  </si>
  <si>
    <t>ΣΥΝΟΛΟ II</t>
  </si>
  <si>
    <t>ΣΥΝΟΛΟ  Ι</t>
  </si>
  <si>
    <t>ΣΥΝΟΛΟ ΠΡΟΫΠΟΛΟΓΙΣΜΟΥ (Ι+ΙΙ)</t>
  </si>
  <si>
    <t>Α (Α1+Α2+Α3): ΕΙΔΗ ΠΑΝΤΟΠΩΛΕΙΟΥ (CPV 15800000-6)</t>
  </si>
  <si>
    <t>II. ΓΑΛΑ ΕΡΓΑΖΟΜΕΝΩΝ ΟΚΑΠΑ &amp; ΔΗΜΟΥ ΓΙΑ 2 ΕΤΗ (ΦΠΑ 13% &amp; CPV 15511000-3)</t>
  </si>
  <si>
    <t>I. ΕΙΔΗ ΤΡΟΦΙΜΩΝ ΟΚΑΠΑ (ΓΙΑ 2 ΕΤΗ) &amp; ΚΟΙΝ. ΠΑΝΤΟΠΩΛΕΙΟΥ ΔΗΜΟΥ (ΕΩΣ 24/9/2020)</t>
  </si>
  <si>
    <t>Δ: ΕΙΔΗ ΑΡΤΟΠΟΙΪΑΣ (ΦΠΑ 13% &amp; CPV 15811000-6)</t>
  </si>
  <si>
    <t>I. ΣΥΝΟΛΙΚΟΣ ΠΡΟΫΠ. ΤΡΟΦΙΜΩΝ ΟΚΑΠΑ (2 ΕΤΗ) &amp; ΔΗΜΟΥ (ΕΩΣ 24/9/2020) (Α+Β+Γ+Δ+Ε+ΣΤ)</t>
  </si>
  <si>
    <t>Τόπος, Ημερομηνία</t>
  </si>
  <si>
    <t>…….……….., …./…./ 2020</t>
  </si>
  <si>
    <t>Ο ΠΡΟΣΦΕΡΩΝ</t>
  </si>
  <si>
    <t>(υπογραφή και σφραγίδα)</t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</si>
</sst>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8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theme="1"/>
      <name val="Verdana"/>
      <family val="2"/>
      <charset val="161"/>
    </font>
    <font>
      <sz val="10"/>
      <color rgb="FFC4BC96"/>
      <name val="Verdana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" fontId="0" fillId="0" borderId="0" xfId="0" applyNumberFormat="1"/>
    <xf numFmtId="8" fontId="0" fillId="0" borderId="0" xfId="0" applyNumberFormat="1"/>
    <xf numFmtId="4" fontId="4" fillId="0" borderId="1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3" fontId="0" fillId="0" borderId="1" xfId="0" applyNumberFormat="1" applyBorder="1"/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0" fontId="2" fillId="2" borderId="0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/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/>
    <xf numFmtId="4" fontId="5" fillId="3" borderId="1" xfId="0" applyNumberFormat="1" applyFont="1" applyFill="1" applyBorder="1"/>
    <xf numFmtId="3" fontId="2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4" fillId="0" borderId="1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1" fillId="4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right" vertical="top"/>
    </xf>
    <xf numFmtId="0" fontId="5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opLeftCell="A52" workbookViewId="0">
      <selection activeCell="Q75" sqref="Q75"/>
    </sheetView>
  </sheetViews>
  <sheetFormatPr defaultRowHeight="15"/>
  <cols>
    <col min="1" max="1" width="4.140625" style="10" bestFit="1" customWidth="1"/>
    <col min="2" max="2" width="42.28515625" bestFit="1" customWidth="1"/>
    <col min="3" max="3" width="5" bestFit="1" customWidth="1"/>
    <col min="4" max="4" width="7.140625" style="44" customWidth="1"/>
    <col min="5" max="5" width="7.28515625" style="41" customWidth="1"/>
    <col min="6" max="6" width="7.7109375" style="41" customWidth="1"/>
    <col min="7" max="7" width="5.5703125" style="1" bestFit="1" customWidth="1"/>
    <col min="8" max="8" width="9.85546875" style="1" bestFit="1" customWidth="1"/>
    <col min="9" max="9" width="11.5703125" bestFit="1" customWidth="1"/>
  </cols>
  <sheetData>
    <row r="1" spans="1:8">
      <c r="A1" s="49" t="s">
        <v>163</v>
      </c>
      <c r="B1" s="49"/>
      <c r="C1" s="49"/>
      <c r="D1" s="49"/>
      <c r="E1" s="49"/>
      <c r="F1" s="49"/>
      <c r="G1" s="49"/>
      <c r="H1" s="49"/>
    </row>
    <row r="2" spans="1:8" s="9" customFormat="1">
      <c r="A2" s="50" t="s">
        <v>156</v>
      </c>
      <c r="B2" s="50"/>
      <c r="C2" s="50"/>
      <c r="D2" s="50"/>
      <c r="E2" s="50"/>
      <c r="F2" s="50"/>
      <c r="G2" s="50"/>
      <c r="H2" s="50"/>
    </row>
    <row r="3" spans="1:8" s="9" customFormat="1">
      <c r="A3" s="51" t="s">
        <v>2</v>
      </c>
      <c r="B3" s="52" t="s">
        <v>3</v>
      </c>
      <c r="C3" s="51" t="s">
        <v>4</v>
      </c>
      <c r="D3" s="53" t="s">
        <v>77</v>
      </c>
      <c r="E3" s="53"/>
      <c r="F3" s="53"/>
      <c r="G3" s="54" t="s">
        <v>5</v>
      </c>
      <c r="H3" s="54" t="s">
        <v>147</v>
      </c>
    </row>
    <row r="4" spans="1:8" ht="15" customHeight="1">
      <c r="A4" s="51"/>
      <c r="B4" s="52"/>
      <c r="C4" s="51"/>
      <c r="D4" s="40" t="s">
        <v>0</v>
      </c>
      <c r="E4" s="40" t="s">
        <v>157</v>
      </c>
      <c r="F4" s="40" t="s">
        <v>1</v>
      </c>
      <c r="G4" s="54"/>
      <c r="H4" s="54"/>
    </row>
    <row r="5" spans="1:8">
      <c r="A5" s="4">
        <v>1</v>
      </c>
      <c r="B5" s="6" t="s">
        <v>46</v>
      </c>
      <c r="C5" s="7" t="s">
        <v>6</v>
      </c>
      <c r="D5" s="19">
        <v>500</v>
      </c>
      <c r="E5" s="15"/>
      <c r="F5" s="15">
        <f t="shared" ref="F5:F36" si="0">SUM(D5:E5)</f>
        <v>500</v>
      </c>
      <c r="G5" s="28"/>
      <c r="H5" s="29">
        <f>SUM(F5*G5)</f>
        <v>0</v>
      </c>
    </row>
    <row r="6" spans="1:8">
      <c r="A6" s="4">
        <v>2</v>
      </c>
      <c r="B6" s="5" t="s">
        <v>11</v>
      </c>
      <c r="C6" s="4" t="s">
        <v>6</v>
      </c>
      <c r="D6" s="19">
        <v>220</v>
      </c>
      <c r="E6" s="16">
        <v>875</v>
      </c>
      <c r="F6" s="15">
        <f t="shared" si="0"/>
        <v>1095</v>
      </c>
      <c r="G6" s="30"/>
      <c r="H6" s="29">
        <f t="shared" ref="H6:H69" si="1">SUM(F6*G6)</f>
        <v>0</v>
      </c>
    </row>
    <row r="7" spans="1:8">
      <c r="A7" s="4">
        <v>3</v>
      </c>
      <c r="B7" s="5" t="s">
        <v>12</v>
      </c>
      <c r="C7" s="4" t="s">
        <v>6</v>
      </c>
      <c r="D7" s="19">
        <v>400</v>
      </c>
      <c r="E7" s="16"/>
      <c r="F7" s="15">
        <f t="shared" si="0"/>
        <v>400</v>
      </c>
      <c r="G7" s="30"/>
      <c r="H7" s="29">
        <f t="shared" si="1"/>
        <v>0</v>
      </c>
    </row>
    <row r="8" spans="1:8">
      <c r="A8" s="4">
        <v>4</v>
      </c>
      <c r="B8" s="5" t="s">
        <v>13</v>
      </c>
      <c r="C8" s="4" t="s">
        <v>6</v>
      </c>
      <c r="D8" s="19">
        <v>620</v>
      </c>
      <c r="E8" s="16"/>
      <c r="F8" s="15">
        <f t="shared" si="0"/>
        <v>620</v>
      </c>
      <c r="G8" s="30"/>
      <c r="H8" s="29">
        <f t="shared" si="1"/>
        <v>0</v>
      </c>
    </row>
    <row r="9" spans="1:8">
      <c r="A9" s="4">
        <v>5</v>
      </c>
      <c r="B9" s="5" t="s">
        <v>14</v>
      </c>
      <c r="C9" s="4" t="s">
        <v>7</v>
      </c>
      <c r="D9" s="19">
        <v>600</v>
      </c>
      <c r="E9" s="16"/>
      <c r="F9" s="15">
        <f t="shared" si="0"/>
        <v>600</v>
      </c>
      <c r="G9" s="30"/>
      <c r="H9" s="29">
        <f t="shared" si="1"/>
        <v>0</v>
      </c>
    </row>
    <row r="10" spans="1:8">
      <c r="A10" s="4">
        <v>6</v>
      </c>
      <c r="B10" s="5" t="s">
        <v>78</v>
      </c>
      <c r="C10" s="4" t="s">
        <v>6</v>
      </c>
      <c r="D10" s="19">
        <v>16160</v>
      </c>
      <c r="E10" s="16">
        <v>5256</v>
      </c>
      <c r="F10" s="15">
        <f t="shared" si="0"/>
        <v>21416</v>
      </c>
      <c r="G10" s="30"/>
      <c r="H10" s="29">
        <f t="shared" si="1"/>
        <v>0</v>
      </c>
    </row>
    <row r="11" spans="1:8">
      <c r="A11" s="4">
        <v>7</v>
      </c>
      <c r="B11" s="6" t="s">
        <v>47</v>
      </c>
      <c r="C11" s="7" t="s">
        <v>7</v>
      </c>
      <c r="D11" s="19">
        <v>160</v>
      </c>
      <c r="E11" s="15"/>
      <c r="F11" s="15">
        <f t="shared" si="0"/>
        <v>160</v>
      </c>
      <c r="G11" s="28"/>
      <c r="H11" s="29">
        <f t="shared" si="1"/>
        <v>0</v>
      </c>
    </row>
    <row r="12" spans="1:8">
      <c r="A12" s="4">
        <v>8</v>
      </c>
      <c r="B12" s="5" t="s">
        <v>15</v>
      </c>
      <c r="C12" s="4" t="s">
        <v>6</v>
      </c>
      <c r="D12" s="19">
        <v>1000</v>
      </c>
      <c r="E12" s="17"/>
      <c r="F12" s="15">
        <f t="shared" si="0"/>
        <v>1000</v>
      </c>
      <c r="G12" s="30"/>
      <c r="H12" s="29">
        <f t="shared" si="1"/>
        <v>0</v>
      </c>
    </row>
    <row r="13" spans="1:8">
      <c r="A13" s="4">
        <v>9</v>
      </c>
      <c r="B13" s="5" t="s">
        <v>16</v>
      </c>
      <c r="C13" s="4" t="s">
        <v>6</v>
      </c>
      <c r="D13" s="19">
        <v>302</v>
      </c>
      <c r="E13" s="17"/>
      <c r="F13" s="15">
        <f t="shared" si="0"/>
        <v>302</v>
      </c>
      <c r="G13" s="30"/>
      <c r="H13" s="29">
        <f t="shared" si="1"/>
        <v>0</v>
      </c>
    </row>
    <row r="14" spans="1:8">
      <c r="A14" s="4">
        <v>10</v>
      </c>
      <c r="B14" s="5" t="s">
        <v>17</v>
      </c>
      <c r="C14" s="4" t="s">
        <v>6</v>
      </c>
      <c r="D14" s="19">
        <v>3020</v>
      </c>
      <c r="E14" s="16">
        <v>1890</v>
      </c>
      <c r="F14" s="15">
        <f t="shared" si="0"/>
        <v>4910</v>
      </c>
      <c r="G14" s="30"/>
      <c r="H14" s="29">
        <f t="shared" si="1"/>
        <v>0</v>
      </c>
    </row>
    <row r="15" spans="1:8">
      <c r="A15" s="4">
        <v>11</v>
      </c>
      <c r="B15" s="5" t="s">
        <v>18</v>
      </c>
      <c r="C15" s="4" t="s">
        <v>6</v>
      </c>
      <c r="D15" s="19">
        <v>5180</v>
      </c>
      <c r="E15" s="16"/>
      <c r="F15" s="15">
        <f t="shared" si="0"/>
        <v>5180</v>
      </c>
      <c r="G15" s="30"/>
      <c r="H15" s="29">
        <f t="shared" si="1"/>
        <v>0</v>
      </c>
    </row>
    <row r="16" spans="1:8">
      <c r="A16" s="4">
        <v>12</v>
      </c>
      <c r="B16" s="6" t="s">
        <v>48</v>
      </c>
      <c r="C16" s="7" t="s">
        <v>6</v>
      </c>
      <c r="D16" s="19">
        <v>100</v>
      </c>
      <c r="E16" s="15"/>
      <c r="F16" s="15">
        <f t="shared" si="0"/>
        <v>100</v>
      </c>
      <c r="G16" s="28"/>
      <c r="H16" s="29">
        <f t="shared" si="1"/>
        <v>0</v>
      </c>
    </row>
    <row r="17" spans="1:8">
      <c r="A17" s="4">
        <v>13</v>
      </c>
      <c r="B17" s="6" t="s">
        <v>49</v>
      </c>
      <c r="C17" s="7" t="s">
        <v>6</v>
      </c>
      <c r="D17" s="19">
        <v>400</v>
      </c>
      <c r="E17" s="15"/>
      <c r="F17" s="15">
        <f t="shared" si="0"/>
        <v>400</v>
      </c>
      <c r="G17" s="28"/>
      <c r="H17" s="29">
        <f t="shared" si="1"/>
        <v>0</v>
      </c>
    </row>
    <row r="18" spans="1:8">
      <c r="A18" s="4">
        <v>14</v>
      </c>
      <c r="B18" s="6" t="s">
        <v>50</v>
      </c>
      <c r="C18" s="7" t="s">
        <v>6</v>
      </c>
      <c r="D18" s="19">
        <v>1040</v>
      </c>
      <c r="E18" s="15"/>
      <c r="F18" s="15">
        <f t="shared" si="0"/>
        <v>1040</v>
      </c>
      <c r="G18" s="28"/>
      <c r="H18" s="29">
        <f t="shared" si="1"/>
        <v>0</v>
      </c>
    </row>
    <row r="19" spans="1:8">
      <c r="A19" s="4">
        <v>15</v>
      </c>
      <c r="B19" s="5" t="s">
        <v>20</v>
      </c>
      <c r="C19" s="4" t="s">
        <v>6</v>
      </c>
      <c r="D19" s="19">
        <v>198</v>
      </c>
      <c r="E19" s="16"/>
      <c r="F19" s="15">
        <f t="shared" si="0"/>
        <v>198</v>
      </c>
      <c r="G19" s="30"/>
      <c r="H19" s="29">
        <f t="shared" si="1"/>
        <v>0</v>
      </c>
    </row>
    <row r="20" spans="1:8">
      <c r="A20" s="4">
        <v>16</v>
      </c>
      <c r="B20" s="6" t="s">
        <v>51</v>
      </c>
      <c r="C20" s="7" t="s">
        <v>8</v>
      </c>
      <c r="D20" s="19">
        <v>1000</v>
      </c>
      <c r="E20" s="15">
        <v>910</v>
      </c>
      <c r="F20" s="15">
        <f t="shared" si="0"/>
        <v>1910</v>
      </c>
      <c r="G20" s="28"/>
      <c r="H20" s="29">
        <f t="shared" si="1"/>
        <v>0</v>
      </c>
    </row>
    <row r="21" spans="1:8">
      <c r="A21" s="4">
        <v>17</v>
      </c>
      <c r="B21" s="6" t="s">
        <v>52</v>
      </c>
      <c r="C21" s="7" t="s">
        <v>6</v>
      </c>
      <c r="D21" s="19">
        <v>200</v>
      </c>
      <c r="E21" s="15"/>
      <c r="F21" s="15">
        <f t="shared" si="0"/>
        <v>200</v>
      </c>
      <c r="G21" s="28"/>
      <c r="H21" s="29">
        <f t="shared" si="1"/>
        <v>0</v>
      </c>
    </row>
    <row r="22" spans="1:8">
      <c r="A22" s="4">
        <v>18</v>
      </c>
      <c r="B22" s="5" t="s">
        <v>21</v>
      </c>
      <c r="C22" s="4" t="s">
        <v>6</v>
      </c>
      <c r="D22" s="19">
        <v>600</v>
      </c>
      <c r="E22" s="16"/>
      <c r="F22" s="15">
        <f t="shared" si="0"/>
        <v>600</v>
      </c>
      <c r="G22" s="30"/>
      <c r="H22" s="29">
        <f t="shared" si="1"/>
        <v>0</v>
      </c>
    </row>
    <row r="23" spans="1:8">
      <c r="A23" s="4">
        <v>19</v>
      </c>
      <c r="B23" s="5" t="s">
        <v>22</v>
      </c>
      <c r="C23" s="4" t="s">
        <v>6</v>
      </c>
      <c r="D23" s="19">
        <v>1200</v>
      </c>
      <c r="E23" s="16"/>
      <c r="F23" s="15">
        <f t="shared" si="0"/>
        <v>1200</v>
      </c>
      <c r="G23" s="30"/>
      <c r="H23" s="29">
        <f t="shared" si="1"/>
        <v>0</v>
      </c>
    </row>
    <row r="24" spans="1:8">
      <c r="A24" s="4">
        <v>20</v>
      </c>
      <c r="B24" s="5" t="s">
        <v>23</v>
      </c>
      <c r="C24" s="4" t="s">
        <v>6</v>
      </c>
      <c r="D24" s="19">
        <v>1500</v>
      </c>
      <c r="E24" s="16"/>
      <c r="F24" s="15">
        <f t="shared" si="0"/>
        <v>1500</v>
      </c>
      <c r="G24" s="30"/>
      <c r="H24" s="29">
        <f t="shared" si="1"/>
        <v>0</v>
      </c>
    </row>
    <row r="25" spans="1:8">
      <c r="A25" s="4">
        <v>21</v>
      </c>
      <c r="B25" s="5" t="s">
        <v>19</v>
      </c>
      <c r="C25" s="4" t="s">
        <v>6</v>
      </c>
      <c r="D25" s="19">
        <v>1400</v>
      </c>
      <c r="E25" s="16">
        <v>1750</v>
      </c>
      <c r="F25" s="15">
        <f t="shared" si="0"/>
        <v>3150</v>
      </c>
      <c r="G25" s="30"/>
      <c r="H25" s="29">
        <f t="shared" si="1"/>
        <v>0</v>
      </c>
    </row>
    <row r="26" spans="1:8">
      <c r="A26" s="4">
        <v>22</v>
      </c>
      <c r="B26" s="5" t="s">
        <v>24</v>
      </c>
      <c r="C26" s="4" t="s">
        <v>6</v>
      </c>
      <c r="D26" s="19">
        <v>600</v>
      </c>
      <c r="E26" s="16"/>
      <c r="F26" s="15">
        <f t="shared" si="0"/>
        <v>600</v>
      </c>
      <c r="G26" s="30"/>
      <c r="H26" s="29">
        <f t="shared" si="1"/>
        <v>0</v>
      </c>
    </row>
    <row r="27" spans="1:8">
      <c r="A27" s="4">
        <v>23</v>
      </c>
      <c r="B27" s="6" t="s">
        <v>53</v>
      </c>
      <c r="C27" s="7" t="s">
        <v>6</v>
      </c>
      <c r="D27" s="19">
        <v>100</v>
      </c>
      <c r="E27" s="15"/>
      <c r="F27" s="15">
        <f t="shared" si="0"/>
        <v>100</v>
      </c>
      <c r="G27" s="28"/>
      <c r="H27" s="29">
        <f t="shared" si="1"/>
        <v>0</v>
      </c>
    </row>
    <row r="28" spans="1:8">
      <c r="A28" s="4">
        <v>24</v>
      </c>
      <c r="B28" s="6" t="s">
        <v>54</v>
      </c>
      <c r="C28" s="7" t="s">
        <v>6</v>
      </c>
      <c r="D28" s="19">
        <v>122</v>
      </c>
      <c r="E28" s="15"/>
      <c r="F28" s="15">
        <f t="shared" si="0"/>
        <v>122</v>
      </c>
      <c r="G28" s="28"/>
      <c r="H28" s="29">
        <f t="shared" si="1"/>
        <v>0</v>
      </c>
    </row>
    <row r="29" spans="1:8">
      <c r="A29" s="4">
        <v>25</v>
      </c>
      <c r="B29" s="6" t="s">
        <v>55</v>
      </c>
      <c r="C29" s="7" t="s">
        <v>6</v>
      </c>
      <c r="D29" s="19">
        <v>900</v>
      </c>
      <c r="E29" s="15"/>
      <c r="F29" s="15">
        <f t="shared" si="0"/>
        <v>900</v>
      </c>
      <c r="G29" s="28"/>
      <c r="H29" s="29">
        <f t="shared" si="1"/>
        <v>0</v>
      </c>
    </row>
    <row r="30" spans="1:8">
      <c r="A30" s="4">
        <v>26</v>
      </c>
      <c r="B30" s="6" t="s">
        <v>57</v>
      </c>
      <c r="C30" s="7" t="s">
        <v>6</v>
      </c>
      <c r="D30" s="19">
        <v>500</v>
      </c>
      <c r="E30" s="15"/>
      <c r="F30" s="15">
        <f t="shared" si="0"/>
        <v>500</v>
      </c>
      <c r="G30" s="28"/>
      <c r="H30" s="29">
        <f t="shared" si="1"/>
        <v>0</v>
      </c>
    </row>
    <row r="31" spans="1:8">
      <c r="A31" s="4">
        <v>27</v>
      </c>
      <c r="B31" s="6" t="s">
        <v>58</v>
      </c>
      <c r="C31" s="7" t="s">
        <v>6</v>
      </c>
      <c r="D31" s="19">
        <v>400</v>
      </c>
      <c r="E31" s="15"/>
      <c r="F31" s="15">
        <f t="shared" si="0"/>
        <v>400</v>
      </c>
      <c r="G31" s="28"/>
      <c r="H31" s="29">
        <f t="shared" si="1"/>
        <v>0</v>
      </c>
    </row>
    <row r="32" spans="1:8">
      <c r="A32" s="4">
        <v>28</v>
      </c>
      <c r="B32" s="6" t="s">
        <v>59</v>
      </c>
      <c r="C32" s="7" t="s">
        <v>6</v>
      </c>
      <c r="D32" s="19">
        <v>4200</v>
      </c>
      <c r="E32" s="15"/>
      <c r="F32" s="15">
        <f t="shared" si="0"/>
        <v>4200</v>
      </c>
      <c r="G32" s="28"/>
      <c r="H32" s="29">
        <f t="shared" si="1"/>
        <v>0</v>
      </c>
    </row>
    <row r="33" spans="1:8">
      <c r="A33" s="4">
        <v>29</v>
      </c>
      <c r="B33" s="5" t="s">
        <v>25</v>
      </c>
      <c r="C33" s="4" t="s">
        <v>6</v>
      </c>
      <c r="D33" s="19">
        <v>400</v>
      </c>
      <c r="E33" s="16"/>
      <c r="F33" s="15">
        <f t="shared" si="0"/>
        <v>400</v>
      </c>
      <c r="G33" s="30"/>
      <c r="H33" s="29">
        <f t="shared" si="1"/>
        <v>0</v>
      </c>
    </row>
    <row r="34" spans="1:8">
      <c r="A34" s="4">
        <v>30</v>
      </c>
      <c r="B34" s="6" t="s">
        <v>60</v>
      </c>
      <c r="C34" s="7" t="s">
        <v>6</v>
      </c>
      <c r="D34" s="19">
        <v>300</v>
      </c>
      <c r="E34" s="15"/>
      <c r="F34" s="15">
        <f t="shared" si="0"/>
        <v>300</v>
      </c>
      <c r="G34" s="28"/>
      <c r="H34" s="29">
        <f t="shared" si="1"/>
        <v>0</v>
      </c>
    </row>
    <row r="35" spans="1:8">
      <c r="A35" s="4">
        <v>31</v>
      </c>
      <c r="B35" s="6" t="s">
        <v>61</v>
      </c>
      <c r="C35" s="7" t="s">
        <v>6</v>
      </c>
      <c r="D35" s="19">
        <v>140</v>
      </c>
      <c r="E35" s="15"/>
      <c r="F35" s="15">
        <f t="shared" si="0"/>
        <v>140</v>
      </c>
      <c r="G35" s="28"/>
      <c r="H35" s="29">
        <f t="shared" si="1"/>
        <v>0</v>
      </c>
    </row>
    <row r="36" spans="1:8">
      <c r="A36" s="4">
        <v>32</v>
      </c>
      <c r="B36" s="6" t="s">
        <v>62</v>
      </c>
      <c r="C36" s="7" t="s">
        <v>6</v>
      </c>
      <c r="D36" s="19">
        <v>440</v>
      </c>
      <c r="E36" s="15">
        <v>146</v>
      </c>
      <c r="F36" s="15">
        <f t="shared" si="0"/>
        <v>586</v>
      </c>
      <c r="G36" s="28"/>
      <c r="H36" s="29">
        <f t="shared" si="1"/>
        <v>0</v>
      </c>
    </row>
    <row r="37" spans="1:8">
      <c r="A37" s="4">
        <v>33</v>
      </c>
      <c r="B37" s="5" t="s">
        <v>26</v>
      </c>
      <c r="C37" s="4" t="s">
        <v>6</v>
      </c>
      <c r="D37" s="19">
        <v>420</v>
      </c>
      <c r="E37" s="16"/>
      <c r="F37" s="15">
        <f t="shared" ref="F37:F68" si="2">SUM(D37:E37)</f>
        <v>420</v>
      </c>
      <c r="G37" s="30"/>
      <c r="H37" s="29">
        <f t="shared" si="1"/>
        <v>0</v>
      </c>
    </row>
    <row r="38" spans="1:8">
      <c r="A38" s="4">
        <v>34</v>
      </c>
      <c r="B38" s="6" t="s">
        <v>63</v>
      </c>
      <c r="C38" s="7" t="s">
        <v>6</v>
      </c>
      <c r="D38" s="19">
        <v>180</v>
      </c>
      <c r="E38" s="15"/>
      <c r="F38" s="15">
        <f t="shared" si="2"/>
        <v>180</v>
      </c>
      <c r="G38" s="28"/>
      <c r="H38" s="29">
        <f t="shared" si="1"/>
        <v>0</v>
      </c>
    </row>
    <row r="39" spans="1:8">
      <c r="A39" s="4">
        <v>35</v>
      </c>
      <c r="B39" s="6" t="s">
        <v>64</v>
      </c>
      <c r="C39" s="7" t="s">
        <v>6</v>
      </c>
      <c r="D39" s="19">
        <v>1200</v>
      </c>
      <c r="E39" s="15"/>
      <c r="F39" s="15">
        <f t="shared" si="2"/>
        <v>1200</v>
      </c>
      <c r="G39" s="28"/>
      <c r="H39" s="29">
        <f t="shared" si="1"/>
        <v>0</v>
      </c>
    </row>
    <row r="40" spans="1:8">
      <c r="A40" s="4">
        <v>36</v>
      </c>
      <c r="B40" s="6" t="s">
        <v>65</v>
      </c>
      <c r="C40" s="7" t="s">
        <v>6</v>
      </c>
      <c r="D40" s="19">
        <v>1100</v>
      </c>
      <c r="E40" s="15"/>
      <c r="F40" s="15">
        <f t="shared" si="2"/>
        <v>1100</v>
      </c>
      <c r="G40" s="28"/>
      <c r="H40" s="29">
        <f t="shared" si="1"/>
        <v>0</v>
      </c>
    </row>
    <row r="41" spans="1:8">
      <c r="A41" s="4">
        <v>37</v>
      </c>
      <c r="B41" s="6" t="s">
        <v>66</v>
      </c>
      <c r="C41" s="7" t="s">
        <v>6</v>
      </c>
      <c r="D41" s="19">
        <v>300</v>
      </c>
      <c r="E41" s="15"/>
      <c r="F41" s="15">
        <f t="shared" si="2"/>
        <v>300</v>
      </c>
      <c r="G41" s="28"/>
      <c r="H41" s="29">
        <f t="shared" si="1"/>
        <v>0</v>
      </c>
    </row>
    <row r="42" spans="1:8">
      <c r="A42" s="4">
        <v>38</v>
      </c>
      <c r="B42" s="6" t="s">
        <v>67</v>
      </c>
      <c r="C42" s="7" t="s">
        <v>6</v>
      </c>
      <c r="D42" s="19">
        <v>120</v>
      </c>
      <c r="E42" s="15"/>
      <c r="F42" s="15">
        <f t="shared" si="2"/>
        <v>120</v>
      </c>
      <c r="G42" s="28"/>
      <c r="H42" s="29">
        <f t="shared" si="1"/>
        <v>0</v>
      </c>
    </row>
    <row r="43" spans="1:8">
      <c r="A43" s="4">
        <v>39</v>
      </c>
      <c r="B43" s="5" t="s">
        <v>27</v>
      </c>
      <c r="C43" s="4" t="s">
        <v>6</v>
      </c>
      <c r="D43" s="19">
        <v>400</v>
      </c>
      <c r="E43" s="16"/>
      <c r="F43" s="15">
        <f t="shared" si="2"/>
        <v>400</v>
      </c>
      <c r="G43" s="30"/>
      <c r="H43" s="29">
        <f t="shared" si="1"/>
        <v>0</v>
      </c>
    </row>
    <row r="44" spans="1:8">
      <c r="A44" s="4">
        <v>40</v>
      </c>
      <c r="B44" s="5" t="s">
        <v>28</v>
      </c>
      <c r="C44" s="4" t="s">
        <v>6</v>
      </c>
      <c r="D44" s="19">
        <v>580</v>
      </c>
      <c r="E44" s="16">
        <v>210</v>
      </c>
      <c r="F44" s="15">
        <f t="shared" si="2"/>
        <v>790</v>
      </c>
      <c r="G44" s="30"/>
      <c r="H44" s="29">
        <f t="shared" si="1"/>
        <v>0</v>
      </c>
    </row>
    <row r="45" spans="1:8">
      <c r="A45" s="4">
        <v>41</v>
      </c>
      <c r="B45" s="5" t="s">
        <v>29</v>
      </c>
      <c r="C45" s="4" t="s">
        <v>6</v>
      </c>
      <c r="D45" s="19">
        <v>400</v>
      </c>
      <c r="E45" s="16"/>
      <c r="F45" s="15">
        <f t="shared" si="2"/>
        <v>400</v>
      </c>
      <c r="G45" s="30"/>
      <c r="H45" s="29">
        <f t="shared" si="1"/>
        <v>0</v>
      </c>
    </row>
    <row r="46" spans="1:8">
      <c r="A46" s="4">
        <v>42</v>
      </c>
      <c r="B46" s="6" t="s">
        <v>68</v>
      </c>
      <c r="C46" s="7" t="s">
        <v>6</v>
      </c>
      <c r="D46" s="19">
        <v>140</v>
      </c>
      <c r="E46" s="15"/>
      <c r="F46" s="15">
        <f t="shared" si="2"/>
        <v>140</v>
      </c>
      <c r="G46" s="28"/>
      <c r="H46" s="29">
        <f t="shared" si="1"/>
        <v>0</v>
      </c>
    </row>
    <row r="47" spans="1:8">
      <c r="A47" s="4">
        <v>43</v>
      </c>
      <c r="B47" s="5" t="s">
        <v>32</v>
      </c>
      <c r="C47" s="4" t="s">
        <v>6</v>
      </c>
      <c r="D47" s="19">
        <v>1100</v>
      </c>
      <c r="E47" s="16"/>
      <c r="F47" s="15">
        <f t="shared" si="2"/>
        <v>1100</v>
      </c>
      <c r="G47" s="30"/>
      <c r="H47" s="29">
        <f t="shared" si="1"/>
        <v>0</v>
      </c>
    </row>
    <row r="48" spans="1:8">
      <c r="A48" s="4">
        <v>44</v>
      </c>
      <c r="B48" s="5" t="s">
        <v>30</v>
      </c>
      <c r="C48" s="4" t="s">
        <v>6</v>
      </c>
      <c r="D48" s="19">
        <v>800</v>
      </c>
      <c r="E48" s="16">
        <v>1540</v>
      </c>
      <c r="F48" s="15">
        <f t="shared" si="2"/>
        <v>2340</v>
      </c>
      <c r="G48" s="30"/>
      <c r="H48" s="29">
        <f t="shared" si="1"/>
        <v>0</v>
      </c>
    </row>
    <row r="49" spans="1:8">
      <c r="A49" s="4">
        <v>45</v>
      </c>
      <c r="B49" s="5" t="s">
        <v>31</v>
      </c>
      <c r="C49" s="4" t="s">
        <v>6</v>
      </c>
      <c r="D49" s="19">
        <v>1500</v>
      </c>
      <c r="E49" s="16"/>
      <c r="F49" s="15">
        <f t="shared" si="2"/>
        <v>1500</v>
      </c>
      <c r="G49" s="30"/>
      <c r="H49" s="29">
        <f t="shared" si="1"/>
        <v>0</v>
      </c>
    </row>
    <row r="50" spans="1:8">
      <c r="A50" s="4">
        <v>46</v>
      </c>
      <c r="B50" s="5" t="s">
        <v>33</v>
      </c>
      <c r="C50" s="4" t="s">
        <v>6</v>
      </c>
      <c r="D50" s="19">
        <v>300</v>
      </c>
      <c r="E50" s="16"/>
      <c r="F50" s="15">
        <f t="shared" si="2"/>
        <v>300</v>
      </c>
      <c r="G50" s="30"/>
      <c r="H50" s="29">
        <f t="shared" si="1"/>
        <v>0</v>
      </c>
    </row>
    <row r="51" spans="1:8">
      <c r="A51" s="4">
        <v>47</v>
      </c>
      <c r="B51" s="6" t="s">
        <v>71</v>
      </c>
      <c r="C51" s="7" t="s">
        <v>8</v>
      </c>
      <c r="D51" s="19">
        <v>200</v>
      </c>
      <c r="E51" s="15"/>
      <c r="F51" s="15">
        <f t="shared" si="2"/>
        <v>200</v>
      </c>
      <c r="G51" s="28"/>
      <c r="H51" s="29">
        <f t="shared" si="1"/>
        <v>0</v>
      </c>
    </row>
    <row r="52" spans="1:8">
      <c r="A52" s="4">
        <v>48</v>
      </c>
      <c r="B52" s="8" t="s">
        <v>56</v>
      </c>
      <c r="C52" s="7" t="s">
        <v>6</v>
      </c>
      <c r="D52" s="19">
        <v>300</v>
      </c>
      <c r="E52" s="15"/>
      <c r="F52" s="15">
        <f t="shared" si="2"/>
        <v>300</v>
      </c>
      <c r="G52" s="28"/>
      <c r="H52" s="29">
        <f t="shared" si="1"/>
        <v>0</v>
      </c>
    </row>
    <row r="53" spans="1:8">
      <c r="A53" s="4">
        <v>49</v>
      </c>
      <c r="B53" s="5" t="s">
        <v>34</v>
      </c>
      <c r="C53" s="4" t="s">
        <v>6</v>
      </c>
      <c r="D53" s="19">
        <v>400</v>
      </c>
      <c r="E53" s="17"/>
      <c r="F53" s="15">
        <f t="shared" si="2"/>
        <v>400</v>
      </c>
      <c r="G53" s="30"/>
      <c r="H53" s="29">
        <f t="shared" si="1"/>
        <v>0</v>
      </c>
    </row>
    <row r="54" spans="1:8">
      <c r="A54" s="4">
        <v>50</v>
      </c>
      <c r="B54" s="6" t="s">
        <v>69</v>
      </c>
      <c r="C54" s="7" t="s">
        <v>6</v>
      </c>
      <c r="D54" s="19">
        <v>1702</v>
      </c>
      <c r="E54" s="15">
        <v>1750</v>
      </c>
      <c r="F54" s="15">
        <f t="shared" si="2"/>
        <v>3452</v>
      </c>
      <c r="G54" s="28"/>
      <c r="H54" s="29">
        <f t="shared" si="1"/>
        <v>0</v>
      </c>
    </row>
    <row r="55" spans="1:8">
      <c r="A55" s="4">
        <v>51</v>
      </c>
      <c r="B55" s="6" t="s">
        <v>70</v>
      </c>
      <c r="C55" s="7" t="s">
        <v>9</v>
      </c>
      <c r="D55" s="19">
        <v>600</v>
      </c>
      <c r="E55" s="15"/>
      <c r="F55" s="15">
        <f t="shared" si="2"/>
        <v>600</v>
      </c>
      <c r="G55" s="28"/>
      <c r="H55" s="29">
        <f t="shared" si="1"/>
        <v>0</v>
      </c>
    </row>
    <row r="56" spans="1:8">
      <c r="A56" s="4">
        <v>52</v>
      </c>
      <c r="B56" s="5" t="s">
        <v>38</v>
      </c>
      <c r="C56" s="4" t="s">
        <v>7</v>
      </c>
      <c r="D56" s="19">
        <v>660</v>
      </c>
      <c r="E56" s="16"/>
      <c r="F56" s="15">
        <f t="shared" si="2"/>
        <v>660</v>
      </c>
      <c r="G56" s="30"/>
      <c r="H56" s="29">
        <f t="shared" si="1"/>
        <v>0</v>
      </c>
    </row>
    <row r="57" spans="1:8">
      <c r="A57" s="4">
        <v>53</v>
      </c>
      <c r="B57" s="5" t="s">
        <v>39</v>
      </c>
      <c r="C57" s="4" t="s">
        <v>7</v>
      </c>
      <c r="D57" s="19">
        <v>240</v>
      </c>
      <c r="E57" s="16"/>
      <c r="F57" s="15">
        <f t="shared" si="2"/>
        <v>240</v>
      </c>
      <c r="G57" s="30"/>
      <c r="H57" s="29">
        <f t="shared" si="1"/>
        <v>0</v>
      </c>
    </row>
    <row r="58" spans="1:8">
      <c r="A58" s="4">
        <v>54</v>
      </c>
      <c r="B58" s="5" t="s">
        <v>36</v>
      </c>
      <c r="C58" s="4" t="s">
        <v>8</v>
      </c>
      <c r="D58" s="19">
        <v>270</v>
      </c>
      <c r="E58" s="17"/>
      <c r="F58" s="15">
        <f t="shared" si="2"/>
        <v>270</v>
      </c>
      <c r="G58" s="30"/>
      <c r="H58" s="29">
        <f t="shared" si="1"/>
        <v>0</v>
      </c>
    </row>
    <row r="59" spans="1:8">
      <c r="A59" s="4">
        <v>55</v>
      </c>
      <c r="B59" s="5" t="s">
        <v>40</v>
      </c>
      <c r="C59" s="4" t="s">
        <v>7</v>
      </c>
      <c r="D59" s="19">
        <v>320</v>
      </c>
      <c r="E59" s="16"/>
      <c r="F59" s="15">
        <f t="shared" si="2"/>
        <v>320</v>
      </c>
      <c r="G59" s="30"/>
      <c r="H59" s="29">
        <f t="shared" si="1"/>
        <v>0</v>
      </c>
    </row>
    <row r="60" spans="1:8">
      <c r="A60" s="4">
        <v>56</v>
      </c>
      <c r="B60" s="5" t="s">
        <v>37</v>
      </c>
      <c r="C60" s="4" t="s">
        <v>7</v>
      </c>
      <c r="D60" s="19">
        <v>640</v>
      </c>
      <c r="E60" s="16">
        <v>840</v>
      </c>
      <c r="F60" s="15">
        <f t="shared" si="2"/>
        <v>1480</v>
      </c>
      <c r="G60" s="30"/>
      <c r="H60" s="29">
        <f t="shared" si="1"/>
        <v>0</v>
      </c>
    </row>
    <row r="61" spans="1:8">
      <c r="A61" s="4">
        <v>57</v>
      </c>
      <c r="B61" s="5" t="s">
        <v>41</v>
      </c>
      <c r="C61" s="4" t="s">
        <v>7</v>
      </c>
      <c r="D61" s="19">
        <v>90</v>
      </c>
      <c r="E61" s="16"/>
      <c r="F61" s="15">
        <f t="shared" si="2"/>
        <v>90</v>
      </c>
      <c r="G61" s="30"/>
      <c r="H61" s="29">
        <f t="shared" si="1"/>
        <v>0</v>
      </c>
    </row>
    <row r="62" spans="1:8">
      <c r="A62" s="4">
        <v>58</v>
      </c>
      <c r="B62" s="5" t="s">
        <v>42</v>
      </c>
      <c r="C62" s="4" t="s">
        <v>8</v>
      </c>
      <c r="D62" s="19">
        <v>1100</v>
      </c>
      <c r="E62" s="16"/>
      <c r="F62" s="15">
        <f t="shared" si="2"/>
        <v>1100</v>
      </c>
      <c r="G62" s="30"/>
      <c r="H62" s="29">
        <f t="shared" si="1"/>
        <v>0</v>
      </c>
    </row>
    <row r="63" spans="1:8">
      <c r="A63" s="4">
        <v>59</v>
      </c>
      <c r="B63" s="5" t="s">
        <v>35</v>
      </c>
      <c r="C63" s="4" t="s">
        <v>7</v>
      </c>
      <c r="D63" s="19">
        <v>90</v>
      </c>
      <c r="E63" s="16"/>
      <c r="F63" s="15">
        <f t="shared" si="2"/>
        <v>90</v>
      </c>
      <c r="G63" s="30"/>
      <c r="H63" s="29">
        <f t="shared" si="1"/>
        <v>0</v>
      </c>
    </row>
    <row r="64" spans="1:8">
      <c r="A64" s="4">
        <v>60</v>
      </c>
      <c r="B64" s="5" t="s">
        <v>43</v>
      </c>
      <c r="C64" s="4" t="s">
        <v>6</v>
      </c>
      <c r="D64" s="19">
        <v>540</v>
      </c>
      <c r="E64" s="16">
        <v>1540</v>
      </c>
      <c r="F64" s="15">
        <f t="shared" si="2"/>
        <v>2080</v>
      </c>
      <c r="G64" s="30"/>
      <c r="H64" s="29">
        <f t="shared" si="1"/>
        <v>0</v>
      </c>
    </row>
    <row r="65" spans="1:8">
      <c r="A65" s="4">
        <v>61</v>
      </c>
      <c r="B65" s="5" t="s">
        <v>44</v>
      </c>
      <c r="C65" s="4" t="s">
        <v>8</v>
      </c>
      <c r="D65" s="19">
        <v>640</v>
      </c>
      <c r="E65" s="16"/>
      <c r="F65" s="15">
        <f t="shared" si="2"/>
        <v>640</v>
      </c>
      <c r="G65" s="30"/>
      <c r="H65" s="29">
        <f t="shared" si="1"/>
        <v>0</v>
      </c>
    </row>
    <row r="66" spans="1:8">
      <c r="A66" s="4">
        <v>62</v>
      </c>
      <c r="B66" s="5" t="s">
        <v>45</v>
      </c>
      <c r="C66" s="4" t="s">
        <v>6</v>
      </c>
      <c r="D66" s="19">
        <v>520</v>
      </c>
      <c r="E66" s="16"/>
      <c r="F66" s="15">
        <f t="shared" si="2"/>
        <v>520</v>
      </c>
      <c r="G66" s="30"/>
      <c r="H66" s="29">
        <f t="shared" si="1"/>
        <v>0</v>
      </c>
    </row>
    <row r="67" spans="1:8">
      <c r="A67" s="4">
        <v>63</v>
      </c>
      <c r="B67" s="6" t="s">
        <v>72</v>
      </c>
      <c r="C67" s="7" t="s">
        <v>6</v>
      </c>
      <c r="D67" s="19">
        <v>460</v>
      </c>
      <c r="E67" s="15"/>
      <c r="F67" s="15">
        <f t="shared" si="2"/>
        <v>460</v>
      </c>
      <c r="G67" s="28"/>
      <c r="H67" s="29">
        <f t="shared" si="1"/>
        <v>0</v>
      </c>
    </row>
    <row r="68" spans="1:8">
      <c r="A68" s="4">
        <v>64</v>
      </c>
      <c r="B68" s="6" t="s">
        <v>73</v>
      </c>
      <c r="C68" s="7" t="s">
        <v>6</v>
      </c>
      <c r="D68" s="19">
        <v>800</v>
      </c>
      <c r="E68" s="15"/>
      <c r="F68" s="15">
        <f t="shared" si="2"/>
        <v>800</v>
      </c>
      <c r="G68" s="28"/>
      <c r="H68" s="29">
        <f t="shared" si="1"/>
        <v>0</v>
      </c>
    </row>
    <row r="69" spans="1:8">
      <c r="A69" s="4">
        <v>65</v>
      </c>
      <c r="B69" s="6" t="s">
        <v>74</v>
      </c>
      <c r="C69" s="7" t="s">
        <v>9</v>
      </c>
      <c r="D69" s="19">
        <v>210</v>
      </c>
      <c r="E69" s="15"/>
      <c r="F69" s="15">
        <f t="shared" ref="F69:F71" si="3">SUM(D69:E69)</f>
        <v>210</v>
      </c>
      <c r="G69" s="28"/>
      <c r="H69" s="29">
        <f t="shared" si="1"/>
        <v>0</v>
      </c>
    </row>
    <row r="70" spans="1:8">
      <c r="A70" s="4">
        <v>66</v>
      </c>
      <c r="B70" s="6" t="s">
        <v>75</v>
      </c>
      <c r="C70" s="7" t="s">
        <v>6</v>
      </c>
      <c r="D70" s="19">
        <v>214</v>
      </c>
      <c r="E70" s="15"/>
      <c r="F70" s="15">
        <f t="shared" si="3"/>
        <v>214</v>
      </c>
      <c r="G70" s="28"/>
      <c r="H70" s="29">
        <f t="shared" ref="H70:H71" si="4">SUM(F70*G70)</f>
        <v>0</v>
      </c>
    </row>
    <row r="71" spans="1:8">
      <c r="A71" s="4">
        <v>67</v>
      </c>
      <c r="B71" s="6" t="s">
        <v>76</v>
      </c>
      <c r="C71" s="7" t="s">
        <v>6</v>
      </c>
      <c r="D71" s="19">
        <v>1300</v>
      </c>
      <c r="E71" s="15"/>
      <c r="F71" s="15">
        <f t="shared" si="3"/>
        <v>1300</v>
      </c>
      <c r="G71" s="28"/>
      <c r="H71" s="29">
        <f t="shared" si="4"/>
        <v>0</v>
      </c>
    </row>
    <row r="72" spans="1:8" ht="15.75" customHeight="1">
      <c r="A72" s="46" t="s">
        <v>148</v>
      </c>
      <c r="B72" s="47"/>
      <c r="C72" s="47"/>
      <c r="D72" s="47"/>
      <c r="E72" s="47"/>
      <c r="F72" s="47"/>
      <c r="G72" s="47"/>
      <c r="H72" s="31">
        <f>SUM(H5:H71)</f>
        <v>0</v>
      </c>
    </row>
    <row r="73" spans="1:8" ht="15.75" customHeight="1">
      <c r="A73" s="48" t="s">
        <v>10</v>
      </c>
      <c r="B73" s="48"/>
      <c r="C73" s="48"/>
      <c r="D73" s="48"/>
      <c r="E73" s="48"/>
      <c r="F73" s="48"/>
      <c r="G73" s="48"/>
      <c r="H73" s="31">
        <f>SUM(H72*13%)</f>
        <v>0</v>
      </c>
    </row>
    <row r="74" spans="1:8" ht="15.75" customHeight="1">
      <c r="A74" s="48" t="s">
        <v>136</v>
      </c>
      <c r="B74" s="48"/>
      <c r="C74" s="48"/>
      <c r="D74" s="48"/>
      <c r="E74" s="48"/>
      <c r="F74" s="48"/>
      <c r="G74" s="48"/>
      <c r="H74" s="31">
        <f>SUM(H72:H73)</f>
        <v>0</v>
      </c>
    </row>
    <row r="76" spans="1:8">
      <c r="F76" s="64" t="s">
        <v>166</v>
      </c>
    </row>
    <row r="77" spans="1:8">
      <c r="F77" s="64"/>
    </row>
    <row r="78" spans="1:8">
      <c r="F78" s="64"/>
    </row>
    <row r="79" spans="1:8">
      <c r="F79" s="64" t="s">
        <v>167</v>
      </c>
    </row>
    <row r="80" spans="1:8">
      <c r="F80" s="64"/>
    </row>
    <row r="81" spans="6:6">
      <c r="F81" s="64"/>
    </row>
    <row r="82" spans="6:6">
      <c r="F82" s="64" t="s">
        <v>168</v>
      </c>
    </row>
    <row r="83" spans="6:6">
      <c r="F83" s="65" t="s">
        <v>169</v>
      </c>
    </row>
  </sheetData>
  <mergeCells count="11">
    <mergeCell ref="A72:G72"/>
    <mergeCell ref="A73:G73"/>
    <mergeCell ref="A74:G74"/>
    <mergeCell ref="A1:H1"/>
    <mergeCell ref="A2:H2"/>
    <mergeCell ref="A3:A4"/>
    <mergeCell ref="B3:B4"/>
    <mergeCell ref="C3:C4"/>
    <mergeCell ref="D3:F3"/>
    <mergeCell ref="G3:G4"/>
    <mergeCell ref="H3:H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4"/>
  <sheetViews>
    <sheetView tabSelected="1" topLeftCell="A157" workbookViewId="0">
      <selection activeCell="R168" sqref="R168"/>
    </sheetView>
  </sheetViews>
  <sheetFormatPr defaultRowHeight="15"/>
  <cols>
    <col min="1" max="1" width="4.140625" style="10" bestFit="1" customWidth="1"/>
    <col min="2" max="2" width="42.28515625" bestFit="1" customWidth="1"/>
    <col min="3" max="3" width="5" bestFit="1" customWidth="1"/>
    <col min="4" max="4" width="7.140625" style="44" customWidth="1"/>
    <col min="5" max="5" width="7.28515625" style="41" customWidth="1"/>
    <col min="6" max="6" width="7.7109375" style="41" customWidth="1"/>
    <col min="7" max="7" width="5.5703125" style="1" bestFit="1" customWidth="1"/>
    <col min="8" max="8" width="9.85546875" style="1" bestFit="1" customWidth="1"/>
    <col min="9" max="9" width="11.5703125" bestFit="1" customWidth="1"/>
  </cols>
  <sheetData>
    <row r="1" spans="1:8">
      <c r="A1" s="49" t="s">
        <v>163</v>
      </c>
      <c r="B1" s="49"/>
      <c r="C1" s="49"/>
      <c r="D1" s="49"/>
      <c r="E1" s="49"/>
      <c r="F1" s="49"/>
      <c r="G1" s="49"/>
      <c r="H1" s="49"/>
    </row>
    <row r="2" spans="1:8" s="9" customFormat="1">
      <c r="A2" s="50" t="s">
        <v>156</v>
      </c>
      <c r="B2" s="50"/>
      <c r="C2" s="50"/>
      <c r="D2" s="50"/>
      <c r="E2" s="50"/>
      <c r="F2" s="50"/>
      <c r="G2" s="50"/>
      <c r="H2" s="50"/>
    </row>
    <row r="3" spans="1:8" s="9" customFormat="1">
      <c r="A3" s="51" t="s">
        <v>2</v>
      </c>
      <c r="B3" s="52" t="s">
        <v>3</v>
      </c>
      <c r="C3" s="51" t="s">
        <v>4</v>
      </c>
      <c r="D3" s="53" t="s">
        <v>77</v>
      </c>
      <c r="E3" s="53"/>
      <c r="F3" s="53"/>
      <c r="G3" s="54" t="s">
        <v>5</v>
      </c>
      <c r="H3" s="54" t="s">
        <v>147</v>
      </c>
    </row>
    <row r="4" spans="1:8" ht="15" customHeight="1">
      <c r="A4" s="51"/>
      <c r="B4" s="52"/>
      <c r="C4" s="51"/>
      <c r="D4" s="40" t="s">
        <v>0</v>
      </c>
      <c r="E4" s="40" t="s">
        <v>157</v>
      </c>
      <c r="F4" s="40" t="s">
        <v>1</v>
      </c>
      <c r="G4" s="54"/>
      <c r="H4" s="54"/>
    </row>
    <row r="5" spans="1:8">
      <c r="A5" s="4">
        <v>1</v>
      </c>
      <c r="B5" s="6" t="s">
        <v>46</v>
      </c>
      <c r="C5" s="7" t="s">
        <v>6</v>
      </c>
      <c r="D5" s="19">
        <v>500</v>
      </c>
      <c r="E5" s="15"/>
      <c r="F5" s="15">
        <f t="shared" ref="F5:F68" si="0">SUM(D5:E5)</f>
        <v>500</v>
      </c>
      <c r="G5" s="28">
        <v>1.1599999999999999</v>
      </c>
      <c r="H5" s="29">
        <f>SUM(F5*G5)</f>
        <v>580</v>
      </c>
    </row>
    <row r="6" spans="1:8">
      <c r="A6" s="4">
        <v>2</v>
      </c>
      <c r="B6" s="5" t="s">
        <v>11</v>
      </c>
      <c r="C6" s="4" t="s">
        <v>6</v>
      </c>
      <c r="D6" s="19">
        <v>220</v>
      </c>
      <c r="E6" s="16">
        <v>875</v>
      </c>
      <c r="F6" s="15">
        <f t="shared" si="0"/>
        <v>1095</v>
      </c>
      <c r="G6" s="30">
        <v>0.95</v>
      </c>
      <c r="H6" s="29">
        <f t="shared" ref="H6:H69" si="1">SUM(F6*G6)</f>
        <v>1040.25</v>
      </c>
    </row>
    <row r="7" spans="1:8">
      <c r="A7" s="4">
        <v>3</v>
      </c>
      <c r="B7" s="5" t="s">
        <v>12</v>
      </c>
      <c r="C7" s="4" t="s">
        <v>6</v>
      </c>
      <c r="D7" s="19">
        <v>400</v>
      </c>
      <c r="E7" s="16"/>
      <c r="F7" s="15">
        <f t="shared" si="0"/>
        <v>400</v>
      </c>
      <c r="G7" s="30">
        <v>1.5</v>
      </c>
      <c r="H7" s="29">
        <f t="shared" si="1"/>
        <v>600</v>
      </c>
    </row>
    <row r="8" spans="1:8">
      <c r="A8" s="4">
        <v>4</v>
      </c>
      <c r="B8" s="5" t="s">
        <v>13</v>
      </c>
      <c r="C8" s="4" t="s">
        <v>6</v>
      </c>
      <c r="D8" s="19">
        <v>620</v>
      </c>
      <c r="E8" s="16"/>
      <c r="F8" s="15">
        <f t="shared" si="0"/>
        <v>620</v>
      </c>
      <c r="G8" s="30">
        <v>0.62</v>
      </c>
      <c r="H8" s="29">
        <f t="shared" si="1"/>
        <v>384.4</v>
      </c>
    </row>
    <row r="9" spans="1:8">
      <c r="A9" s="4">
        <v>5</v>
      </c>
      <c r="B9" s="5" t="s">
        <v>14</v>
      </c>
      <c r="C9" s="4" t="s">
        <v>7</v>
      </c>
      <c r="D9" s="19">
        <v>600</v>
      </c>
      <c r="E9" s="16"/>
      <c r="F9" s="15">
        <f t="shared" si="0"/>
        <v>600</v>
      </c>
      <c r="G9" s="30">
        <v>2.2000000000000002</v>
      </c>
      <c r="H9" s="29">
        <f t="shared" si="1"/>
        <v>1320</v>
      </c>
    </row>
    <row r="10" spans="1:8">
      <c r="A10" s="4">
        <v>6</v>
      </c>
      <c r="B10" s="5" t="s">
        <v>78</v>
      </c>
      <c r="C10" s="4" t="s">
        <v>6</v>
      </c>
      <c r="D10" s="19">
        <v>16160</v>
      </c>
      <c r="E10" s="16">
        <v>5256</v>
      </c>
      <c r="F10" s="15">
        <f t="shared" si="0"/>
        <v>21416</v>
      </c>
      <c r="G10" s="30">
        <v>0.14000000000000001</v>
      </c>
      <c r="H10" s="29">
        <f t="shared" si="1"/>
        <v>2998.2400000000002</v>
      </c>
    </row>
    <row r="11" spans="1:8">
      <c r="A11" s="4">
        <v>7</v>
      </c>
      <c r="B11" s="6" t="s">
        <v>47</v>
      </c>
      <c r="C11" s="7" t="s">
        <v>7</v>
      </c>
      <c r="D11" s="19">
        <v>160</v>
      </c>
      <c r="E11" s="15"/>
      <c r="F11" s="15">
        <f t="shared" si="0"/>
        <v>160</v>
      </c>
      <c r="G11" s="28">
        <v>12.89</v>
      </c>
      <c r="H11" s="29">
        <f t="shared" si="1"/>
        <v>2062.4</v>
      </c>
    </row>
    <row r="12" spans="1:8">
      <c r="A12" s="4">
        <v>8</v>
      </c>
      <c r="B12" s="5" t="s">
        <v>15</v>
      </c>
      <c r="C12" s="4" t="s">
        <v>6</v>
      </c>
      <c r="D12" s="19">
        <v>1000</v>
      </c>
      <c r="E12" s="17"/>
      <c r="F12" s="15">
        <f t="shared" si="0"/>
        <v>1000</v>
      </c>
      <c r="G12" s="30">
        <v>4.5</v>
      </c>
      <c r="H12" s="29">
        <f t="shared" si="1"/>
        <v>4500</v>
      </c>
    </row>
    <row r="13" spans="1:8">
      <c r="A13" s="4">
        <v>9</v>
      </c>
      <c r="B13" s="5" t="s">
        <v>16</v>
      </c>
      <c r="C13" s="4" t="s">
        <v>6</v>
      </c>
      <c r="D13" s="19">
        <v>302</v>
      </c>
      <c r="E13" s="17"/>
      <c r="F13" s="15">
        <f t="shared" si="0"/>
        <v>302</v>
      </c>
      <c r="G13" s="30">
        <v>1.4</v>
      </c>
      <c r="H13" s="29">
        <f t="shared" si="1"/>
        <v>422.79999999999995</v>
      </c>
    </row>
    <row r="14" spans="1:8">
      <c r="A14" s="4">
        <v>10</v>
      </c>
      <c r="B14" s="5" t="s">
        <v>17</v>
      </c>
      <c r="C14" s="4" t="s">
        <v>6</v>
      </c>
      <c r="D14" s="19">
        <v>3020</v>
      </c>
      <c r="E14" s="16">
        <v>1890</v>
      </c>
      <c r="F14" s="15">
        <f t="shared" si="0"/>
        <v>4910</v>
      </c>
      <c r="G14" s="30">
        <v>0.97</v>
      </c>
      <c r="H14" s="29">
        <f t="shared" si="1"/>
        <v>4762.7</v>
      </c>
    </row>
    <row r="15" spans="1:8">
      <c r="A15" s="4">
        <v>11</v>
      </c>
      <c r="B15" s="5" t="s">
        <v>18</v>
      </c>
      <c r="C15" s="4" t="s">
        <v>6</v>
      </c>
      <c r="D15" s="19">
        <v>5180</v>
      </c>
      <c r="E15" s="16"/>
      <c r="F15" s="15">
        <f t="shared" si="0"/>
        <v>5180</v>
      </c>
      <c r="G15" s="30">
        <v>1</v>
      </c>
      <c r="H15" s="29">
        <f t="shared" si="1"/>
        <v>5180</v>
      </c>
    </row>
    <row r="16" spans="1:8">
      <c r="A16" s="4">
        <v>12</v>
      </c>
      <c r="B16" s="6" t="s">
        <v>48</v>
      </c>
      <c r="C16" s="7" t="s">
        <v>6</v>
      </c>
      <c r="D16" s="19">
        <v>100</v>
      </c>
      <c r="E16" s="15"/>
      <c r="F16" s="15">
        <f t="shared" si="0"/>
        <v>100</v>
      </c>
      <c r="G16" s="28">
        <v>1.08</v>
      </c>
      <c r="H16" s="29">
        <f t="shared" si="1"/>
        <v>108</v>
      </c>
    </row>
    <row r="17" spans="1:8">
      <c r="A17" s="4">
        <v>13</v>
      </c>
      <c r="B17" s="6" t="s">
        <v>49</v>
      </c>
      <c r="C17" s="7" t="s">
        <v>6</v>
      </c>
      <c r="D17" s="19">
        <v>400</v>
      </c>
      <c r="E17" s="15"/>
      <c r="F17" s="15">
        <f t="shared" si="0"/>
        <v>400</v>
      </c>
      <c r="G17" s="28">
        <v>1.93</v>
      </c>
      <c r="H17" s="29">
        <f t="shared" si="1"/>
        <v>772</v>
      </c>
    </row>
    <row r="18" spans="1:8">
      <c r="A18" s="4">
        <v>14</v>
      </c>
      <c r="B18" s="6" t="s">
        <v>50</v>
      </c>
      <c r="C18" s="7" t="s">
        <v>6</v>
      </c>
      <c r="D18" s="19">
        <v>1040</v>
      </c>
      <c r="E18" s="15"/>
      <c r="F18" s="15">
        <f t="shared" si="0"/>
        <v>1040</v>
      </c>
      <c r="G18" s="28">
        <v>2.5</v>
      </c>
      <c r="H18" s="29">
        <f t="shared" si="1"/>
        <v>2600</v>
      </c>
    </row>
    <row r="19" spans="1:8">
      <c r="A19" s="4">
        <v>15</v>
      </c>
      <c r="B19" s="5" t="s">
        <v>20</v>
      </c>
      <c r="C19" s="4" t="s">
        <v>6</v>
      </c>
      <c r="D19" s="19">
        <v>198</v>
      </c>
      <c r="E19" s="16"/>
      <c r="F19" s="15">
        <f t="shared" si="0"/>
        <v>198</v>
      </c>
      <c r="G19" s="30">
        <v>5.07</v>
      </c>
      <c r="H19" s="29">
        <f t="shared" si="1"/>
        <v>1003.86</v>
      </c>
    </row>
    <row r="20" spans="1:8">
      <c r="A20" s="4">
        <v>16</v>
      </c>
      <c r="B20" s="6" t="s">
        <v>51</v>
      </c>
      <c r="C20" s="7" t="s">
        <v>8</v>
      </c>
      <c r="D20" s="19">
        <v>1000</v>
      </c>
      <c r="E20" s="15">
        <v>910</v>
      </c>
      <c r="F20" s="15">
        <f t="shared" si="0"/>
        <v>1910</v>
      </c>
      <c r="G20" s="28">
        <v>1.04</v>
      </c>
      <c r="H20" s="29">
        <f t="shared" si="1"/>
        <v>1986.4</v>
      </c>
    </row>
    <row r="21" spans="1:8">
      <c r="A21" s="4">
        <v>17</v>
      </c>
      <c r="B21" s="6" t="s">
        <v>52</v>
      </c>
      <c r="C21" s="7" t="s">
        <v>6</v>
      </c>
      <c r="D21" s="19">
        <v>200</v>
      </c>
      <c r="E21" s="15"/>
      <c r="F21" s="15">
        <f t="shared" si="0"/>
        <v>200</v>
      </c>
      <c r="G21" s="28">
        <v>0.83</v>
      </c>
      <c r="H21" s="29">
        <f t="shared" si="1"/>
        <v>166</v>
      </c>
    </row>
    <row r="22" spans="1:8">
      <c r="A22" s="4">
        <v>18</v>
      </c>
      <c r="B22" s="5" t="s">
        <v>21</v>
      </c>
      <c r="C22" s="4" t="s">
        <v>6</v>
      </c>
      <c r="D22" s="19">
        <v>600</v>
      </c>
      <c r="E22" s="16"/>
      <c r="F22" s="15">
        <f t="shared" si="0"/>
        <v>600</v>
      </c>
      <c r="G22" s="30">
        <v>0.95</v>
      </c>
      <c r="H22" s="29">
        <f t="shared" si="1"/>
        <v>570</v>
      </c>
    </row>
    <row r="23" spans="1:8">
      <c r="A23" s="4">
        <v>19</v>
      </c>
      <c r="B23" s="5" t="s">
        <v>22</v>
      </c>
      <c r="C23" s="4" t="s">
        <v>6</v>
      </c>
      <c r="D23" s="19">
        <v>1200</v>
      </c>
      <c r="E23" s="16"/>
      <c r="F23" s="15">
        <f t="shared" si="0"/>
        <v>1200</v>
      </c>
      <c r="G23" s="30">
        <v>0.71</v>
      </c>
      <c r="H23" s="29">
        <f t="shared" si="1"/>
        <v>852</v>
      </c>
    </row>
    <row r="24" spans="1:8">
      <c r="A24" s="4">
        <v>20</v>
      </c>
      <c r="B24" s="5" t="s">
        <v>23</v>
      </c>
      <c r="C24" s="4" t="s">
        <v>6</v>
      </c>
      <c r="D24" s="19">
        <v>1500</v>
      </c>
      <c r="E24" s="16"/>
      <c r="F24" s="15">
        <f t="shared" si="0"/>
        <v>1500</v>
      </c>
      <c r="G24" s="30">
        <v>0.71</v>
      </c>
      <c r="H24" s="29">
        <f t="shared" si="1"/>
        <v>1065</v>
      </c>
    </row>
    <row r="25" spans="1:8">
      <c r="A25" s="4">
        <v>21</v>
      </c>
      <c r="B25" s="5" t="s">
        <v>19</v>
      </c>
      <c r="C25" s="4" t="s">
        <v>6</v>
      </c>
      <c r="D25" s="19">
        <v>1400</v>
      </c>
      <c r="E25" s="16">
        <v>1750</v>
      </c>
      <c r="F25" s="15">
        <f t="shared" si="0"/>
        <v>3150</v>
      </c>
      <c r="G25" s="30">
        <v>0.71</v>
      </c>
      <c r="H25" s="29">
        <f t="shared" si="1"/>
        <v>2236.5</v>
      </c>
    </row>
    <row r="26" spans="1:8">
      <c r="A26" s="4">
        <v>22</v>
      </c>
      <c r="B26" s="5" t="s">
        <v>24</v>
      </c>
      <c r="C26" s="4" t="s">
        <v>6</v>
      </c>
      <c r="D26" s="19">
        <v>600</v>
      </c>
      <c r="E26" s="16"/>
      <c r="F26" s="15">
        <f t="shared" si="0"/>
        <v>600</v>
      </c>
      <c r="G26" s="30">
        <v>1.39</v>
      </c>
      <c r="H26" s="29">
        <f t="shared" si="1"/>
        <v>833.99999999999989</v>
      </c>
    </row>
    <row r="27" spans="1:8">
      <c r="A27" s="4">
        <v>23</v>
      </c>
      <c r="B27" s="6" t="s">
        <v>53</v>
      </c>
      <c r="C27" s="7" t="s">
        <v>6</v>
      </c>
      <c r="D27" s="19">
        <v>100</v>
      </c>
      <c r="E27" s="15"/>
      <c r="F27" s="15">
        <f t="shared" si="0"/>
        <v>100</v>
      </c>
      <c r="G27" s="28">
        <v>1.08</v>
      </c>
      <c r="H27" s="29">
        <f t="shared" si="1"/>
        <v>108</v>
      </c>
    </row>
    <row r="28" spans="1:8">
      <c r="A28" s="4">
        <v>24</v>
      </c>
      <c r="B28" s="6" t="s">
        <v>54</v>
      </c>
      <c r="C28" s="7" t="s">
        <v>6</v>
      </c>
      <c r="D28" s="19">
        <v>122</v>
      </c>
      <c r="E28" s="15"/>
      <c r="F28" s="15">
        <f t="shared" si="0"/>
        <v>122</v>
      </c>
      <c r="G28" s="28">
        <v>0.7</v>
      </c>
      <c r="H28" s="29">
        <f t="shared" si="1"/>
        <v>85.399999999999991</v>
      </c>
    </row>
    <row r="29" spans="1:8">
      <c r="A29" s="4">
        <v>25</v>
      </c>
      <c r="B29" s="6" t="s">
        <v>55</v>
      </c>
      <c r="C29" s="7" t="s">
        <v>6</v>
      </c>
      <c r="D29" s="19">
        <v>900</v>
      </c>
      <c r="E29" s="15"/>
      <c r="F29" s="15">
        <f t="shared" si="0"/>
        <v>900</v>
      </c>
      <c r="G29" s="28">
        <v>3.48</v>
      </c>
      <c r="H29" s="29">
        <f t="shared" si="1"/>
        <v>3132</v>
      </c>
    </row>
    <row r="30" spans="1:8">
      <c r="A30" s="4">
        <v>26</v>
      </c>
      <c r="B30" s="6" t="s">
        <v>57</v>
      </c>
      <c r="C30" s="7" t="s">
        <v>6</v>
      </c>
      <c r="D30" s="19">
        <v>500</v>
      </c>
      <c r="E30" s="15"/>
      <c r="F30" s="15">
        <f t="shared" si="0"/>
        <v>500</v>
      </c>
      <c r="G30" s="28">
        <v>5.81</v>
      </c>
      <c r="H30" s="29">
        <f t="shared" si="1"/>
        <v>2905</v>
      </c>
    </row>
    <row r="31" spans="1:8">
      <c r="A31" s="4">
        <v>27</v>
      </c>
      <c r="B31" s="6" t="s">
        <v>58</v>
      </c>
      <c r="C31" s="7" t="s">
        <v>6</v>
      </c>
      <c r="D31" s="19">
        <v>400</v>
      </c>
      <c r="E31" s="15"/>
      <c r="F31" s="15">
        <f t="shared" si="0"/>
        <v>400</v>
      </c>
      <c r="G31" s="28">
        <v>4.6500000000000004</v>
      </c>
      <c r="H31" s="29">
        <f t="shared" si="1"/>
        <v>1860.0000000000002</v>
      </c>
    </row>
    <row r="32" spans="1:8">
      <c r="A32" s="4">
        <v>28</v>
      </c>
      <c r="B32" s="6" t="s">
        <v>59</v>
      </c>
      <c r="C32" s="7" t="s">
        <v>6</v>
      </c>
      <c r="D32" s="19">
        <v>4200</v>
      </c>
      <c r="E32" s="15"/>
      <c r="F32" s="15">
        <f t="shared" si="0"/>
        <v>4200</v>
      </c>
      <c r="G32" s="28">
        <v>0.35</v>
      </c>
      <c r="H32" s="29">
        <f t="shared" si="1"/>
        <v>1470</v>
      </c>
    </row>
    <row r="33" spans="1:8">
      <c r="A33" s="4">
        <v>29</v>
      </c>
      <c r="B33" s="5" t="s">
        <v>25</v>
      </c>
      <c r="C33" s="4" t="s">
        <v>6</v>
      </c>
      <c r="D33" s="19">
        <v>400</v>
      </c>
      <c r="E33" s="16"/>
      <c r="F33" s="15">
        <f t="shared" si="0"/>
        <v>400</v>
      </c>
      <c r="G33" s="30">
        <v>3.96</v>
      </c>
      <c r="H33" s="29">
        <f t="shared" si="1"/>
        <v>1584</v>
      </c>
    </row>
    <row r="34" spans="1:8">
      <c r="A34" s="4">
        <v>30</v>
      </c>
      <c r="B34" s="6" t="s">
        <v>60</v>
      </c>
      <c r="C34" s="7" t="s">
        <v>6</v>
      </c>
      <c r="D34" s="19">
        <v>300</v>
      </c>
      <c r="E34" s="15"/>
      <c r="F34" s="15">
        <f t="shared" si="0"/>
        <v>300</v>
      </c>
      <c r="G34" s="28">
        <v>5.88</v>
      </c>
      <c r="H34" s="29">
        <f t="shared" si="1"/>
        <v>1764</v>
      </c>
    </row>
    <row r="35" spans="1:8">
      <c r="A35" s="4">
        <v>31</v>
      </c>
      <c r="B35" s="6" t="s">
        <v>61</v>
      </c>
      <c r="C35" s="7" t="s">
        <v>6</v>
      </c>
      <c r="D35" s="19">
        <v>140</v>
      </c>
      <c r="E35" s="15"/>
      <c r="F35" s="15">
        <f t="shared" si="0"/>
        <v>140</v>
      </c>
      <c r="G35" s="28">
        <v>0.39</v>
      </c>
      <c r="H35" s="29">
        <f t="shared" si="1"/>
        <v>54.6</v>
      </c>
    </row>
    <row r="36" spans="1:8">
      <c r="A36" s="4">
        <v>32</v>
      </c>
      <c r="B36" s="6" t="s">
        <v>62</v>
      </c>
      <c r="C36" s="7" t="s">
        <v>6</v>
      </c>
      <c r="D36" s="19">
        <v>440</v>
      </c>
      <c r="E36" s="15">
        <v>146</v>
      </c>
      <c r="F36" s="15">
        <f t="shared" si="0"/>
        <v>586</v>
      </c>
      <c r="G36" s="28">
        <v>1.01</v>
      </c>
      <c r="H36" s="29">
        <f t="shared" si="1"/>
        <v>591.86</v>
      </c>
    </row>
    <row r="37" spans="1:8">
      <c r="A37" s="4">
        <v>33</v>
      </c>
      <c r="B37" s="5" t="s">
        <v>26</v>
      </c>
      <c r="C37" s="4" t="s">
        <v>6</v>
      </c>
      <c r="D37" s="19">
        <v>420</v>
      </c>
      <c r="E37" s="16"/>
      <c r="F37" s="15">
        <f t="shared" si="0"/>
        <v>420</v>
      </c>
      <c r="G37" s="30">
        <v>9.51</v>
      </c>
      <c r="H37" s="29">
        <f t="shared" si="1"/>
        <v>3994.2</v>
      </c>
    </row>
    <row r="38" spans="1:8">
      <c r="A38" s="4">
        <v>34</v>
      </c>
      <c r="B38" s="6" t="s">
        <v>63</v>
      </c>
      <c r="C38" s="7" t="s">
        <v>6</v>
      </c>
      <c r="D38" s="19">
        <v>180</v>
      </c>
      <c r="E38" s="15"/>
      <c r="F38" s="15">
        <f t="shared" si="0"/>
        <v>180</v>
      </c>
      <c r="G38" s="28">
        <v>0.12</v>
      </c>
      <c r="H38" s="29">
        <f t="shared" si="1"/>
        <v>21.599999999999998</v>
      </c>
    </row>
    <row r="39" spans="1:8">
      <c r="A39" s="4">
        <v>35</v>
      </c>
      <c r="B39" s="6" t="s">
        <v>64</v>
      </c>
      <c r="C39" s="7" t="s">
        <v>6</v>
      </c>
      <c r="D39" s="19">
        <v>1200</v>
      </c>
      <c r="E39" s="15"/>
      <c r="F39" s="15">
        <f t="shared" si="0"/>
        <v>1200</v>
      </c>
      <c r="G39" s="28">
        <v>1.55</v>
      </c>
      <c r="H39" s="29">
        <f t="shared" si="1"/>
        <v>1860</v>
      </c>
    </row>
    <row r="40" spans="1:8">
      <c r="A40" s="4">
        <v>36</v>
      </c>
      <c r="B40" s="6" t="s">
        <v>65</v>
      </c>
      <c r="C40" s="7" t="s">
        <v>6</v>
      </c>
      <c r="D40" s="19">
        <v>1100</v>
      </c>
      <c r="E40" s="15"/>
      <c r="F40" s="15">
        <f t="shared" si="0"/>
        <v>1100</v>
      </c>
      <c r="G40" s="28">
        <v>1</v>
      </c>
      <c r="H40" s="29">
        <f t="shared" si="1"/>
        <v>1100</v>
      </c>
    </row>
    <row r="41" spans="1:8">
      <c r="A41" s="4">
        <v>37</v>
      </c>
      <c r="B41" s="6" t="s">
        <v>66</v>
      </c>
      <c r="C41" s="7" t="s">
        <v>6</v>
      </c>
      <c r="D41" s="19">
        <v>300</v>
      </c>
      <c r="E41" s="15"/>
      <c r="F41" s="15">
        <f t="shared" si="0"/>
        <v>300</v>
      </c>
      <c r="G41" s="28">
        <v>0.36</v>
      </c>
      <c r="H41" s="29">
        <f t="shared" si="1"/>
        <v>108</v>
      </c>
    </row>
    <row r="42" spans="1:8">
      <c r="A42" s="4">
        <v>38</v>
      </c>
      <c r="B42" s="6" t="s">
        <v>67</v>
      </c>
      <c r="C42" s="7" t="s">
        <v>6</v>
      </c>
      <c r="D42" s="19">
        <v>120</v>
      </c>
      <c r="E42" s="15"/>
      <c r="F42" s="15">
        <f t="shared" si="0"/>
        <v>120</v>
      </c>
      <c r="G42" s="28">
        <v>1.39</v>
      </c>
      <c r="H42" s="29">
        <f t="shared" si="1"/>
        <v>166.79999999999998</v>
      </c>
    </row>
    <row r="43" spans="1:8">
      <c r="A43" s="4">
        <v>39</v>
      </c>
      <c r="B43" s="5" t="s">
        <v>27</v>
      </c>
      <c r="C43" s="4" t="s">
        <v>6</v>
      </c>
      <c r="D43" s="19">
        <v>400</v>
      </c>
      <c r="E43" s="16"/>
      <c r="F43" s="15">
        <f t="shared" si="0"/>
        <v>400</v>
      </c>
      <c r="G43" s="30">
        <v>2.5</v>
      </c>
      <c r="H43" s="29">
        <f t="shared" si="1"/>
        <v>1000</v>
      </c>
    </row>
    <row r="44" spans="1:8">
      <c r="A44" s="4">
        <v>40</v>
      </c>
      <c r="B44" s="5" t="s">
        <v>28</v>
      </c>
      <c r="C44" s="4" t="s">
        <v>6</v>
      </c>
      <c r="D44" s="19">
        <v>580</v>
      </c>
      <c r="E44" s="16">
        <v>210</v>
      </c>
      <c r="F44" s="15">
        <f t="shared" si="0"/>
        <v>790</v>
      </c>
      <c r="G44" s="30">
        <v>1.47</v>
      </c>
      <c r="H44" s="29">
        <f t="shared" si="1"/>
        <v>1161.3</v>
      </c>
    </row>
    <row r="45" spans="1:8">
      <c r="A45" s="4">
        <v>41</v>
      </c>
      <c r="B45" s="5" t="s">
        <v>29</v>
      </c>
      <c r="C45" s="4" t="s">
        <v>6</v>
      </c>
      <c r="D45" s="19">
        <v>400</v>
      </c>
      <c r="E45" s="16"/>
      <c r="F45" s="15">
        <f t="shared" si="0"/>
        <v>400</v>
      </c>
      <c r="G45" s="30">
        <v>1.65</v>
      </c>
      <c r="H45" s="29">
        <f t="shared" si="1"/>
        <v>660</v>
      </c>
    </row>
    <row r="46" spans="1:8">
      <c r="A46" s="4">
        <v>42</v>
      </c>
      <c r="B46" s="6" t="s">
        <v>68</v>
      </c>
      <c r="C46" s="7" t="s">
        <v>6</v>
      </c>
      <c r="D46" s="19">
        <v>140</v>
      </c>
      <c r="E46" s="15"/>
      <c r="F46" s="15">
        <f t="shared" si="0"/>
        <v>140</v>
      </c>
      <c r="G46" s="28">
        <v>1.08</v>
      </c>
      <c r="H46" s="29">
        <f t="shared" si="1"/>
        <v>151.20000000000002</v>
      </c>
    </row>
    <row r="47" spans="1:8">
      <c r="A47" s="4">
        <v>43</v>
      </c>
      <c r="B47" s="5" t="s">
        <v>32</v>
      </c>
      <c r="C47" s="4" t="s">
        <v>6</v>
      </c>
      <c r="D47" s="19">
        <v>1100</v>
      </c>
      <c r="E47" s="16"/>
      <c r="F47" s="15">
        <f t="shared" si="0"/>
        <v>1100</v>
      </c>
      <c r="G47" s="30">
        <v>0.83</v>
      </c>
      <c r="H47" s="29">
        <f t="shared" si="1"/>
        <v>913</v>
      </c>
    </row>
    <row r="48" spans="1:8">
      <c r="A48" s="4">
        <v>44</v>
      </c>
      <c r="B48" s="5" t="s">
        <v>30</v>
      </c>
      <c r="C48" s="4" t="s">
        <v>6</v>
      </c>
      <c r="D48" s="19">
        <v>800</v>
      </c>
      <c r="E48" s="16">
        <v>1540</v>
      </c>
      <c r="F48" s="15">
        <f t="shared" si="0"/>
        <v>2340</v>
      </c>
      <c r="G48" s="30">
        <v>0.89</v>
      </c>
      <c r="H48" s="29">
        <f t="shared" si="1"/>
        <v>2082.6</v>
      </c>
    </row>
    <row r="49" spans="1:8">
      <c r="A49" s="4">
        <v>45</v>
      </c>
      <c r="B49" s="5" t="s">
        <v>31</v>
      </c>
      <c r="C49" s="4" t="s">
        <v>6</v>
      </c>
      <c r="D49" s="19">
        <v>1500</v>
      </c>
      <c r="E49" s="16"/>
      <c r="F49" s="15">
        <f t="shared" si="0"/>
        <v>1500</v>
      </c>
      <c r="G49" s="30">
        <v>0.89</v>
      </c>
      <c r="H49" s="29">
        <f t="shared" si="1"/>
        <v>1335</v>
      </c>
    </row>
    <row r="50" spans="1:8">
      <c r="A50" s="4">
        <v>46</v>
      </c>
      <c r="B50" s="5" t="s">
        <v>33</v>
      </c>
      <c r="C50" s="4" t="s">
        <v>6</v>
      </c>
      <c r="D50" s="19">
        <v>300</v>
      </c>
      <c r="E50" s="16"/>
      <c r="F50" s="15">
        <f t="shared" si="0"/>
        <v>300</v>
      </c>
      <c r="G50" s="30">
        <v>1</v>
      </c>
      <c r="H50" s="29">
        <f t="shared" si="1"/>
        <v>300</v>
      </c>
    </row>
    <row r="51" spans="1:8">
      <c r="A51" s="4">
        <v>47</v>
      </c>
      <c r="B51" s="6" t="s">
        <v>71</v>
      </c>
      <c r="C51" s="7" t="s">
        <v>8</v>
      </c>
      <c r="D51" s="19">
        <v>200</v>
      </c>
      <c r="E51" s="15"/>
      <c r="F51" s="15">
        <f t="shared" si="0"/>
        <v>200</v>
      </c>
      <c r="G51" s="28">
        <v>5.08</v>
      </c>
      <c r="H51" s="29">
        <f t="shared" si="1"/>
        <v>1016</v>
      </c>
    </row>
    <row r="52" spans="1:8">
      <c r="A52" s="4">
        <v>48</v>
      </c>
      <c r="B52" s="8" t="s">
        <v>56</v>
      </c>
      <c r="C52" s="7" t="s">
        <v>6</v>
      </c>
      <c r="D52" s="19">
        <v>300</v>
      </c>
      <c r="E52" s="15"/>
      <c r="F52" s="15">
        <f t="shared" si="0"/>
        <v>300</v>
      </c>
      <c r="G52" s="28">
        <v>6.34</v>
      </c>
      <c r="H52" s="29">
        <f t="shared" si="1"/>
        <v>1902</v>
      </c>
    </row>
    <row r="53" spans="1:8">
      <c r="A53" s="4">
        <v>49</v>
      </c>
      <c r="B53" s="5" t="s">
        <v>34</v>
      </c>
      <c r="C53" s="4" t="s">
        <v>6</v>
      </c>
      <c r="D53" s="19">
        <v>400</v>
      </c>
      <c r="E53" s="17"/>
      <c r="F53" s="15">
        <f t="shared" si="0"/>
        <v>400</v>
      </c>
      <c r="G53" s="30">
        <v>2.95</v>
      </c>
      <c r="H53" s="29">
        <f t="shared" si="1"/>
        <v>1180</v>
      </c>
    </row>
    <row r="54" spans="1:8">
      <c r="A54" s="4">
        <v>50</v>
      </c>
      <c r="B54" s="6" t="s">
        <v>69</v>
      </c>
      <c r="C54" s="7" t="s">
        <v>6</v>
      </c>
      <c r="D54" s="19">
        <v>1702</v>
      </c>
      <c r="E54" s="15">
        <v>1750</v>
      </c>
      <c r="F54" s="15">
        <f t="shared" si="0"/>
        <v>3452</v>
      </c>
      <c r="G54" s="28">
        <v>0.64</v>
      </c>
      <c r="H54" s="29">
        <f t="shared" si="1"/>
        <v>2209.2800000000002</v>
      </c>
    </row>
    <row r="55" spans="1:8">
      <c r="A55" s="4">
        <v>51</v>
      </c>
      <c r="B55" s="6" t="s">
        <v>70</v>
      </c>
      <c r="C55" s="7" t="s">
        <v>9</v>
      </c>
      <c r="D55" s="19">
        <v>600</v>
      </c>
      <c r="E55" s="15"/>
      <c r="F55" s="15">
        <f t="shared" si="0"/>
        <v>600</v>
      </c>
      <c r="G55" s="28">
        <v>0.9</v>
      </c>
      <c r="H55" s="29">
        <f t="shared" si="1"/>
        <v>540</v>
      </c>
    </row>
    <row r="56" spans="1:8">
      <c r="A56" s="4">
        <v>52</v>
      </c>
      <c r="B56" s="5" t="s">
        <v>38</v>
      </c>
      <c r="C56" s="4" t="s">
        <v>7</v>
      </c>
      <c r="D56" s="19">
        <v>660</v>
      </c>
      <c r="E56" s="16"/>
      <c r="F56" s="15">
        <f t="shared" si="0"/>
        <v>660</v>
      </c>
      <c r="G56" s="30">
        <v>6.95</v>
      </c>
      <c r="H56" s="29">
        <f t="shared" si="1"/>
        <v>4587</v>
      </c>
    </row>
    <row r="57" spans="1:8">
      <c r="A57" s="4">
        <v>53</v>
      </c>
      <c r="B57" s="5" t="s">
        <v>39</v>
      </c>
      <c r="C57" s="4" t="s">
        <v>7</v>
      </c>
      <c r="D57" s="19">
        <v>240</v>
      </c>
      <c r="E57" s="16"/>
      <c r="F57" s="15">
        <f t="shared" si="0"/>
        <v>240</v>
      </c>
      <c r="G57" s="30">
        <v>6.95</v>
      </c>
      <c r="H57" s="29">
        <f t="shared" si="1"/>
        <v>1668</v>
      </c>
    </row>
    <row r="58" spans="1:8">
      <c r="A58" s="4">
        <v>54</v>
      </c>
      <c r="B58" s="5" t="s">
        <v>36</v>
      </c>
      <c r="C58" s="4" t="s">
        <v>8</v>
      </c>
      <c r="D58" s="19">
        <v>270</v>
      </c>
      <c r="E58" s="17"/>
      <c r="F58" s="15">
        <f t="shared" si="0"/>
        <v>270</v>
      </c>
      <c r="G58" s="30">
        <v>12</v>
      </c>
      <c r="H58" s="29">
        <f t="shared" si="1"/>
        <v>3240</v>
      </c>
    </row>
    <row r="59" spans="1:8">
      <c r="A59" s="4">
        <v>55</v>
      </c>
      <c r="B59" s="5" t="s">
        <v>40</v>
      </c>
      <c r="C59" s="4" t="s">
        <v>7</v>
      </c>
      <c r="D59" s="19">
        <v>320</v>
      </c>
      <c r="E59" s="16"/>
      <c r="F59" s="15">
        <f t="shared" si="0"/>
        <v>320</v>
      </c>
      <c r="G59" s="30">
        <v>7.8</v>
      </c>
      <c r="H59" s="29">
        <f t="shared" si="1"/>
        <v>2496</v>
      </c>
    </row>
    <row r="60" spans="1:8">
      <c r="A60" s="4">
        <v>56</v>
      </c>
      <c r="B60" s="5" t="s">
        <v>37</v>
      </c>
      <c r="C60" s="4" t="s">
        <v>7</v>
      </c>
      <c r="D60" s="19">
        <v>640</v>
      </c>
      <c r="E60" s="16">
        <v>840</v>
      </c>
      <c r="F60" s="15">
        <f t="shared" si="0"/>
        <v>1480</v>
      </c>
      <c r="G60" s="30">
        <v>5.15</v>
      </c>
      <c r="H60" s="29">
        <f t="shared" si="1"/>
        <v>7622.0000000000009</v>
      </c>
    </row>
    <row r="61" spans="1:8">
      <c r="A61" s="4">
        <v>57</v>
      </c>
      <c r="B61" s="5" t="s">
        <v>41</v>
      </c>
      <c r="C61" s="4" t="s">
        <v>7</v>
      </c>
      <c r="D61" s="19">
        <v>90</v>
      </c>
      <c r="E61" s="16"/>
      <c r="F61" s="15">
        <f t="shared" si="0"/>
        <v>90</v>
      </c>
      <c r="G61" s="30">
        <v>7.16</v>
      </c>
      <c r="H61" s="29">
        <f t="shared" si="1"/>
        <v>644.4</v>
      </c>
    </row>
    <row r="62" spans="1:8">
      <c r="A62" s="4">
        <v>58</v>
      </c>
      <c r="B62" s="5" t="s">
        <v>42</v>
      </c>
      <c r="C62" s="4" t="s">
        <v>8</v>
      </c>
      <c r="D62" s="19">
        <v>1100</v>
      </c>
      <c r="E62" s="16"/>
      <c r="F62" s="15">
        <f t="shared" si="0"/>
        <v>1100</v>
      </c>
      <c r="G62" s="30">
        <v>8.9</v>
      </c>
      <c r="H62" s="29">
        <f t="shared" si="1"/>
        <v>9790</v>
      </c>
    </row>
    <row r="63" spans="1:8">
      <c r="A63" s="4">
        <v>59</v>
      </c>
      <c r="B63" s="5" t="s">
        <v>35</v>
      </c>
      <c r="C63" s="4" t="s">
        <v>7</v>
      </c>
      <c r="D63" s="19">
        <v>90</v>
      </c>
      <c r="E63" s="16"/>
      <c r="F63" s="15">
        <f t="shared" si="0"/>
        <v>90</v>
      </c>
      <c r="G63" s="30">
        <v>3.8</v>
      </c>
      <c r="H63" s="29">
        <f t="shared" si="1"/>
        <v>342</v>
      </c>
    </row>
    <row r="64" spans="1:8">
      <c r="A64" s="4">
        <v>60</v>
      </c>
      <c r="B64" s="5" t="s">
        <v>43</v>
      </c>
      <c r="C64" s="4" t="s">
        <v>6</v>
      </c>
      <c r="D64" s="19">
        <v>540</v>
      </c>
      <c r="E64" s="16">
        <v>1540</v>
      </c>
      <c r="F64" s="15">
        <f t="shared" si="0"/>
        <v>2080</v>
      </c>
      <c r="G64" s="30">
        <v>1.02</v>
      </c>
      <c r="H64" s="29">
        <f t="shared" si="1"/>
        <v>2121.6</v>
      </c>
    </row>
    <row r="65" spans="1:8">
      <c r="A65" s="4">
        <v>61</v>
      </c>
      <c r="B65" s="5" t="s">
        <v>44</v>
      </c>
      <c r="C65" s="4" t="s">
        <v>8</v>
      </c>
      <c r="D65" s="19">
        <v>640</v>
      </c>
      <c r="E65" s="16"/>
      <c r="F65" s="15">
        <f t="shared" si="0"/>
        <v>640</v>
      </c>
      <c r="G65" s="30">
        <v>2.25</v>
      </c>
      <c r="H65" s="29">
        <f t="shared" si="1"/>
        <v>1440</v>
      </c>
    </row>
    <row r="66" spans="1:8">
      <c r="A66" s="4">
        <v>62</v>
      </c>
      <c r="B66" s="5" t="s">
        <v>45</v>
      </c>
      <c r="C66" s="4" t="s">
        <v>6</v>
      </c>
      <c r="D66" s="19">
        <v>520</v>
      </c>
      <c r="E66" s="16"/>
      <c r="F66" s="15">
        <f t="shared" si="0"/>
        <v>520</v>
      </c>
      <c r="G66" s="30">
        <v>1.05</v>
      </c>
      <c r="H66" s="29">
        <f t="shared" si="1"/>
        <v>546</v>
      </c>
    </row>
    <row r="67" spans="1:8">
      <c r="A67" s="4">
        <v>63</v>
      </c>
      <c r="B67" s="6" t="s">
        <v>72</v>
      </c>
      <c r="C67" s="7" t="s">
        <v>6</v>
      </c>
      <c r="D67" s="19">
        <v>460</v>
      </c>
      <c r="E67" s="15"/>
      <c r="F67" s="15">
        <f t="shared" si="0"/>
        <v>460</v>
      </c>
      <c r="G67" s="28">
        <v>2.06</v>
      </c>
      <c r="H67" s="29">
        <f t="shared" si="1"/>
        <v>947.6</v>
      </c>
    </row>
    <row r="68" spans="1:8">
      <c r="A68" s="4">
        <v>64</v>
      </c>
      <c r="B68" s="6" t="s">
        <v>73</v>
      </c>
      <c r="C68" s="7" t="s">
        <v>6</v>
      </c>
      <c r="D68" s="19">
        <v>800</v>
      </c>
      <c r="E68" s="15"/>
      <c r="F68" s="15">
        <f t="shared" si="0"/>
        <v>800</v>
      </c>
      <c r="G68" s="28">
        <v>2.7</v>
      </c>
      <c r="H68" s="29">
        <f t="shared" si="1"/>
        <v>2160</v>
      </c>
    </row>
    <row r="69" spans="1:8">
      <c r="A69" s="4">
        <v>65</v>
      </c>
      <c r="B69" s="6" t="s">
        <v>74</v>
      </c>
      <c r="C69" s="7" t="s">
        <v>9</v>
      </c>
      <c r="D69" s="19">
        <v>210</v>
      </c>
      <c r="E69" s="15"/>
      <c r="F69" s="15">
        <f t="shared" ref="F69:F71" si="2">SUM(D69:E69)</f>
        <v>210</v>
      </c>
      <c r="G69" s="28">
        <v>1.2</v>
      </c>
      <c r="H69" s="29">
        <f t="shared" si="1"/>
        <v>252</v>
      </c>
    </row>
    <row r="70" spans="1:8">
      <c r="A70" s="4">
        <v>66</v>
      </c>
      <c r="B70" s="6" t="s">
        <v>75</v>
      </c>
      <c r="C70" s="7" t="s">
        <v>6</v>
      </c>
      <c r="D70" s="19">
        <v>214</v>
      </c>
      <c r="E70" s="15"/>
      <c r="F70" s="15">
        <f t="shared" si="2"/>
        <v>214</v>
      </c>
      <c r="G70" s="28">
        <v>0.34</v>
      </c>
      <c r="H70" s="29">
        <f t="shared" ref="H70:H71" si="3">SUM(F70*G70)</f>
        <v>72.760000000000005</v>
      </c>
    </row>
    <row r="71" spans="1:8">
      <c r="A71" s="4">
        <v>67</v>
      </c>
      <c r="B71" s="6" t="s">
        <v>76</v>
      </c>
      <c r="C71" s="7" t="s">
        <v>6</v>
      </c>
      <c r="D71" s="19">
        <v>1300</v>
      </c>
      <c r="E71" s="15"/>
      <c r="F71" s="15">
        <f t="shared" si="2"/>
        <v>1300</v>
      </c>
      <c r="G71" s="28">
        <v>1.9</v>
      </c>
      <c r="H71" s="29">
        <f t="shared" si="3"/>
        <v>2470</v>
      </c>
    </row>
    <row r="72" spans="1:8" ht="15.75" customHeight="1">
      <c r="A72" s="46" t="s">
        <v>148</v>
      </c>
      <c r="B72" s="47"/>
      <c r="C72" s="47"/>
      <c r="D72" s="47"/>
      <c r="E72" s="47"/>
      <c r="F72" s="47"/>
      <c r="G72" s="47"/>
      <c r="H72" s="31">
        <f>SUM(H5:H71)</f>
        <v>111699.75</v>
      </c>
    </row>
    <row r="73" spans="1:8" ht="15.75" customHeight="1">
      <c r="A73" s="48" t="s">
        <v>10</v>
      </c>
      <c r="B73" s="48"/>
      <c r="C73" s="48"/>
      <c r="D73" s="48"/>
      <c r="E73" s="48"/>
      <c r="F73" s="48"/>
      <c r="G73" s="48"/>
      <c r="H73" s="31">
        <f>SUM(H72*13%)</f>
        <v>14520.967500000001</v>
      </c>
    </row>
    <row r="74" spans="1:8" ht="15.75" customHeight="1">
      <c r="A74" s="48" t="s">
        <v>136</v>
      </c>
      <c r="B74" s="48"/>
      <c r="C74" s="48"/>
      <c r="D74" s="48"/>
      <c r="E74" s="48"/>
      <c r="F74" s="48"/>
      <c r="G74" s="48"/>
      <c r="H74" s="31">
        <f>SUM(H72:H73)</f>
        <v>126220.7175</v>
      </c>
    </row>
    <row r="75" spans="1:8" ht="15.75" customHeight="1">
      <c r="A75" s="50" t="s">
        <v>155</v>
      </c>
      <c r="B75" s="50"/>
      <c r="C75" s="50"/>
      <c r="D75" s="50"/>
      <c r="E75" s="50"/>
      <c r="F75" s="50"/>
      <c r="G75" s="50"/>
      <c r="H75" s="50"/>
    </row>
    <row r="76" spans="1:8" ht="15.75" customHeight="1">
      <c r="A76" s="51" t="s">
        <v>2</v>
      </c>
      <c r="B76" s="52" t="s">
        <v>3</v>
      </c>
      <c r="C76" s="51" t="s">
        <v>4</v>
      </c>
      <c r="D76" s="53" t="s">
        <v>77</v>
      </c>
      <c r="E76" s="53"/>
      <c r="F76" s="53"/>
      <c r="G76" s="54" t="s">
        <v>5</v>
      </c>
      <c r="H76" s="54" t="s">
        <v>147</v>
      </c>
    </row>
    <row r="77" spans="1:8" ht="15" customHeight="1">
      <c r="A77" s="51"/>
      <c r="B77" s="52"/>
      <c r="C77" s="51"/>
      <c r="D77" s="40" t="s">
        <v>0</v>
      </c>
      <c r="E77" s="40" t="s">
        <v>157</v>
      </c>
      <c r="F77" s="40" t="s">
        <v>1</v>
      </c>
      <c r="G77" s="54"/>
      <c r="H77" s="54"/>
    </row>
    <row r="78" spans="1:8">
      <c r="A78" s="11">
        <v>1</v>
      </c>
      <c r="B78" s="12" t="s">
        <v>79</v>
      </c>
      <c r="C78" s="13" t="s">
        <v>9</v>
      </c>
      <c r="D78" s="14">
        <v>2000</v>
      </c>
      <c r="E78" s="14">
        <v>945</v>
      </c>
      <c r="F78" s="14">
        <f>SUM(D78:E78)</f>
        <v>2945</v>
      </c>
      <c r="G78" s="32">
        <v>3.55</v>
      </c>
      <c r="H78" s="33">
        <f t="shared" ref="H78" si="4">SUM(F78*G78)</f>
        <v>10454.75</v>
      </c>
    </row>
    <row r="79" spans="1:8">
      <c r="A79" s="55" t="s">
        <v>10</v>
      </c>
      <c r="B79" s="55"/>
      <c r="C79" s="55"/>
      <c r="D79" s="55"/>
      <c r="E79" s="55"/>
      <c r="F79" s="55"/>
      <c r="G79" s="55"/>
      <c r="H79" s="31">
        <f>SUM(H78*13%)</f>
        <v>1359.1175000000001</v>
      </c>
    </row>
    <row r="80" spans="1:8">
      <c r="A80" s="55" t="s">
        <v>137</v>
      </c>
      <c r="B80" s="55"/>
      <c r="C80" s="55"/>
      <c r="D80" s="55"/>
      <c r="E80" s="55"/>
      <c r="F80" s="55"/>
      <c r="G80" s="55"/>
      <c r="H80" s="31">
        <f>SUM(H78:H79)</f>
        <v>11813.8675</v>
      </c>
    </row>
    <row r="81" spans="1:8">
      <c r="A81" s="50" t="s">
        <v>154</v>
      </c>
      <c r="B81" s="50"/>
      <c r="C81" s="50"/>
      <c r="D81" s="50"/>
      <c r="E81" s="50"/>
      <c r="F81" s="50"/>
      <c r="G81" s="50"/>
      <c r="H81" s="50"/>
    </row>
    <row r="82" spans="1:8" ht="15" customHeight="1">
      <c r="A82" s="51" t="s">
        <v>2</v>
      </c>
      <c r="B82" s="52" t="s">
        <v>3</v>
      </c>
      <c r="C82" s="51" t="s">
        <v>4</v>
      </c>
      <c r="D82" s="53" t="s">
        <v>77</v>
      </c>
      <c r="E82" s="53"/>
      <c r="F82" s="53"/>
      <c r="G82" s="54" t="s">
        <v>5</v>
      </c>
      <c r="H82" s="54" t="s">
        <v>147</v>
      </c>
    </row>
    <row r="83" spans="1:8" ht="15" customHeight="1">
      <c r="A83" s="51"/>
      <c r="B83" s="52"/>
      <c r="C83" s="51"/>
      <c r="D83" s="40" t="s">
        <v>0</v>
      </c>
      <c r="E83" s="40" t="s">
        <v>157</v>
      </c>
      <c r="F83" s="40" t="s">
        <v>1</v>
      </c>
      <c r="G83" s="54"/>
      <c r="H83" s="54"/>
    </row>
    <row r="84" spans="1:8" ht="15" customHeight="1">
      <c r="A84" s="25">
        <v>1</v>
      </c>
      <c r="B84" s="12" t="s">
        <v>81</v>
      </c>
      <c r="C84" s="13" t="s">
        <v>9</v>
      </c>
      <c r="D84" s="14">
        <v>1400</v>
      </c>
      <c r="E84" s="26"/>
      <c r="F84" s="14">
        <f>SUM(D84:E84)</f>
        <v>1400</v>
      </c>
      <c r="G84" s="34">
        <v>1.5</v>
      </c>
      <c r="H84" s="29">
        <f t="shared" ref="H84:H87" si="5">SUM(F84*G84)</f>
        <v>2100</v>
      </c>
    </row>
    <row r="85" spans="1:8" ht="15" customHeight="1">
      <c r="A85" s="25">
        <v>2</v>
      </c>
      <c r="B85" s="12" t="s">
        <v>82</v>
      </c>
      <c r="C85" s="13" t="s">
        <v>9</v>
      </c>
      <c r="D85" s="14">
        <v>1400</v>
      </c>
      <c r="E85" s="26"/>
      <c r="F85" s="14">
        <f>SUM(D85:E85)</f>
        <v>1400</v>
      </c>
      <c r="G85" s="34">
        <v>1.5</v>
      </c>
      <c r="H85" s="29">
        <f t="shared" si="5"/>
        <v>2100</v>
      </c>
    </row>
    <row r="86" spans="1:8">
      <c r="A86" s="25">
        <v>3</v>
      </c>
      <c r="B86" s="12" t="s">
        <v>83</v>
      </c>
      <c r="C86" s="13" t="s">
        <v>9</v>
      </c>
      <c r="D86" s="14">
        <v>1400</v>
      </c>
      <c r="E86" s="26"/>
      <c r="F86" s="14">
        <f>SUM(D86:E86)</f>
        <v>1400</v>
      </c>
      <c r="G86" s="34">
        <v>1.8</v>
      </c>
      <c r="H86" s="29">
        <f t="shared" si="5"/>
        <v>2520</v>
      </c>
    </row>
    <row r="87" spans="1:8">
      <c r="A87" s="25">
        <v>4</v>
      </c>
      <c r="B87" s="12" t="s">
        <v>84</v>
      </c>
      <c r="C87" s="13" t="s">
        <v>6</v>
      </c>
      <c r="D87" s="14">
        <v>1400</v>
      </c>
      <c r="E87" s="26"/>
      <c r="F87" s="14">
        <f>SUM(D87:E87)</f>
        <v>1400</v>
      </c>
      <c r="G87" s="34">
        <v>2.15</v>
      </c>
      <c r="H87" s="29">
        <f t="shared" si="5"/>
        <v>3010</v>
      </c>
    </row>
    <row r="88" spans="1:8">
      <c r="A88" s="46" t="s">
        <v>148</v>
      </c>
      <c r="B88" s="47"/>
      <c r="C88" s="47"/>
      <c r="D88" s="47"/>
      <c r="E88" s="47"/>
      <c r="F88" s="47"/>
      <c r="G88" s="47"/>
      <c r="H88" s="31">
        <f>SUM(H84:H87)</f>
        <v>9730</v>
      </c>
    </row>
    <row r="89" spans="1:8">
      <c r="A89" s="48" t="s">
        <v>80</v>
      </c>
      <c r="B89" s="48"/>
      <c r="C89" s="48"/>
      <c r="D89" s="48"/>
      <c r="E89" s="48"/>
      <c r="F89" s="48"/>
      <c r="G89" s="48"/>
      <c r="H89" s="31">
        <f>SUM(H88*24%)</f>
        <v>2335.1999999999998</v>
      </c>
    </row>
    <row r="90" spans="1:8">
      <c r="A90" s="48" t="s">
        <v>138</v>
      </c>
      <c r="B90" s="48"/>
      <c r="C90" s="48"/>
      <c r="D90" s="48"/>
      <c r="E90" s="48"/>
      <c r="F90" s="48"/>
      <c r="G90" s="48"/>
      <c r="H90" s="31">
        <f>SUM(H88:H89)</f>
        <v>12065.2</v>
      </c>
    </row>
    <row r="91" spans="1:8">
      <c r="A91" s="56" t="s">
        <v>161</v>
      </c>
      <c r="B91" s="56"/>
      <c r="C91" s="56"/>
      <c r="D91" s="56"/>
      <c r="E91" s="56"/>
      <c r="F91" s="56"/>
      <c r="G91" s="56"/>
      <c r="H91" s="56"/>
    </row>
    <row r="92" spans="1:8">
      <c r="A92" s="46" t="s">
        <v>148</v>
      </c>
      <c r="B92" s="47"/>
      <c r="C92" s="47"/>
      <c r="D92" s="47"/>
      <c r="E92" s="47"/>
      <c r="F92" s="47"/>
      <c r="G92" s="47"/>
      <c r="H92" s="35">
        <f>SUM(H72,H78,H88)</f>
        <v>131884.5</v>
      </c>
    </row>
    <row r="93" spans="1:8" ht="15" customHeight="1">
      <c r="A93" s="48" t="s">
        <v>141</v>
      </c>
      <c r="B93" s="48"/>
      <c r="C93" s="48"/>
      <c r="D93" s="48"/>
      <c r="E93" s="48"/>
      <c r="F93" s="48"/>
      <c r="G93" s="48"/>
      <c r="H93" s="35">
        <f>SUM(H73,H79,H89)</f>
        <v>18215.285</v>
      </c>
    </row>
    <row r="94" spans="1:8" ht="15" customHeight="1">
      <c r="A94" s="48" t="s">
        <v>145</v>
      </c>
      <c r="B94" s="48"/>
      <c r="C94" s="48"/>
      <c r="D94" s="48"/>
      <c r="E94" s="48"/>
      <c r="F94" s="48"/>
      <c r="G94" s="48"/>
      <c r="H94" s="35">
        <f>SUM(H74,H80,H90)</f>
        <v>150099.785</v>
      </c>
    </row>
    <row r="95" spans="1:8">
      <c r="A95" s="56" t="s">
        <v>153</v>
      </c>
      <c r="B95" s="56"/>
      <c r="C95" s="56"/>
      <c r="D95" s="56"/>
      <c r="E95" s="56"/>
      <c r="F95" s="56"/>
      <c r="G95" s="56"/>
      <c r="H95" s="56"/>
    </row>
    <row r="96" spans="1:8">
      <c r="A96" s="51" t="s">
        <v>2</v>
      </c>
      <c r="B96" s="52" t="s">
        <v>3</v>
      </c>
      <c r="C96" s="51" t="s">
        <v>4</v>
      </c>
      <c r="D96" s="53" t="s">
        <v>77</v>
      </c>
      <c r="E96" s="53"/>
      <c r="F96" s="53"/>
      <c r="G96" s="54" t="s">
        <v>5</v>
      </c>
      <c r="H96" s="54" t="s">
        <v>147</v>
      </c>
    </row>
    <row r="97" spans="1:8" ht="15" customHeight="1">
      <c r="A97" s="51"/>
      <c r="B97" s="52"/>
      <c r="C97" s="51"/>
      <c r="D97" s="40" t="s">
        <v>0</v>
      </c>
      <c r="E97" s="40" t="s">
        <v>157</v>
      </c>
      <c r="F97" s="40" t="s">
        <v>1</v>
      </c>
      <c r="G97" s="54"/>
      <c r="H97" s="54"/>
    </row>
    <row r="98" spans="1:8" ht="15" customHeight="1">
      <c r="A98" s="25">
        <v>1</v>
      </c>
      <c r="B98" s="12" t="s">
        <v>85</v>
      </c>
      <c r="C98" s="13" t="s">
        <v>8</v>
      </c>
      <c r="D98" s="19">
        <v>4958</v>
      </c>
      <c r="E98" s="26"/>
      <c r="F98" s="14">
        <f>SUM(D98:E98)</f>
        <v>4958</v>
      </c>
      <c r="G98" s="34">
        <v>2.63</v>
      </c>
      <c r="H98" s="29">
        <f t="shared" ref="H98:H99" si="6">SUM(F98*G98)</f>
        <v>13039.539999999999</v>
      </c>
    </row>
    <row r="99" spans="1:8" ht="15" customHeight="1">
      <c r="A99" s="25">
        <v>2</v>
      </c>
      <c r="B99" s="12" t="s">
        <v>86</v>
      </c>
      <c r="C99" s="13" t="s">
        <v>8</v>
      </c>
      <c r="D99" s="19">
        <v>3680</v>
      </c>
      <c r="E99" s="26"/>
      <c r="F99" s="14">
        <f>SUM(D99:E99)</f>
        <v>3680</v>
      </c>
      <c r="G99" s="34">
        <v>8.48</v>
      </c>
      <c r="H99" s="29">
        <f t="shared" si="6"/>
        <v>31206.400000000001</v>
      </c>
    </row>
    <row r="100" spans="1:8">
      <c r="A100" s="46" t="s">
        <v>148</v>
      </c>
      <c r="B100" s="47"/>
      <c r="C100" s="47"/>
      <c r="D100" s="47"/>
      <c r="E100" s="47"/>
      <c r="F100" s="47"/>
      <c r="G100" s="47"/>
      <c r="H100" s="35">
        <f>SUM(H98:H99)</f>
        <v>44245.94</v>
      </c>
    </row>
    <row r="101" spans="1:8">
      <c r="A101" s="48" t="s">
        <v>10</v>
      </c>
      <c r="B101" s="48"/>
      <c r="C101" s="48"/>
      <c r="D101" s="48"/>
      <c r="E101" s="48"/>
      <c r="F101" s="48"/>
      <c r="G101" s="48"/>
      <c r="H101" s="31">
        <f>SUM(H100*13%)</f>
        <v>5751.9722000000002</v>
      </c>
    </row>
    <row r="102" spans="1:8">
      <c r="A102" s="48" t="s">
        <v>139</v>
      </c>
      <c r="B102" s="48"/>
      <c r="C102" s="48"/>
      <c r="D102" s="48"/>
      <c r="E102" s="48"/>
      <c r="F102" s="48"/>
      <c r="G102" s="48"/>
      <c r="H102" s="31">
        <f>SUM(H100:H101)</f>
        <v>49997.912200000006</v>
      </c>
    </row>
    <row r="103" spans="1:8">
      <c r="A103" s="56" t="s">
        <v>152</v>
      </c>
      <c r="B103" s="56"/>
      <c r="C103" s="56"/>
      <c r="D103" s="56"/>
      <c r="E103" s="56"/>
      <c r="F103" s="56"/>
      <c r="G103" s="56"/>
      <c r="H103" s="56"/>
    </row>
    <row r="104" spans="1:8">
      <c r="A104" s="51" t="s">
        <v>2</v>
      </c>
      <c r="B104" s="52" t="s">
        <v>3</v>
      </c>
      <c r="C104" s="51" t="s">
        <v>4</v>
      </c>
      <c r="D104" s="53" t="s">
        <v>77</v>
      </c>
      <c r="E104" s="53"/>
      <c r="F104" s="53"/>
      <c r="G104" s="54" t="s">
        <v>5</v>
      </c>
      <c r="H104" s="54" t="s">
        <v>147</v>
      </c>
    </row>
    <row r="105" spans="1:8" ht="15" customHeight="1">
      <c r="A105" s="51"/>
      <c r="B105" s="52"/>
      <c r="C105" s="51"/>
      <c r="D105" s="40" t="s">
        <v>0</v>
      </c>
      <c r="E105" s="40" t="s">
        <v>157</v>
      </c>
      <c r="F105" s="40" t="s">
        <v>1</v>
      </c>
      <c r="G105" s="54"/>
      <c r="H105" s="54"/>
    </row>
    <row r="106" spans="1:8">
      <c r="A106" s="18">
        <v>1</v>
      </c>
      <c r="B106" s="12" t="s">
        <v>93</v>
      </c>
      <c r="C106" s="13" t="s">
        <v>6</v>
      </c>
      <c r="D106" s="19">
        <v>4000</v>
      </c>
      <c r="E106" s="26"/>
      <c r="F106" s="14">
        <f t="shared" ref="F106:F135" si="7">SUM(D106:E106)</f>
        <v>4000</v>
      </c>
      <c r="G106" s="34">
        <v>0.35</v>
      </c>
      <c r="H106" s="29">
        <f t="shared" ref="H106:H135" si="8">SUM(F106*G106)</f>
        <v>1400</v>
      </c>
    </row>
    <row r="107" spans="1:8">
      <c r="A107" s="18">
        <v>2</v>
      </c>
      <c r="B107" s="12" t="s">
        <v>94</v>
      </c>
      <c r="C107" s="13" t="s">
        <v>87</v>
      </c>
      <c r="D107" s="19">
        <v>200</v>
      </c>
      <c r="E107" s="26"/>
      <c r="F107" s="14">
        <f t="shared" si="7"/>
        <v>200</v>
      </c>
      <c r="G107" s="34">
        <v>0.96</v>
      </c>
      <c r="H107" s="29">
        <f t="shared" si="8"/>
        <v>192</v>
      </c>
    </row>
    <row r="108" spans="1:8">
      <c r="A108" s="18">
        <v>3</v>
      </c>
      <c r="B108" s="12" t="s">
        <v>95</v>
      </c>
      <c r="C108" s="13" t="s">
        <v>8</v>
      </c>
      <c r="D108" s="19">
        <v>2000</v>
      </c>
      <c r="E108" s="26"/>
      <c r="F108" s="14">
        <f t="shared" si="7"/>
        <v>2000</v>
      </c>
      <c r="G108" s="34">
        <v>1.67</v>
      </c>
      <c r="H108" s="29">
        <f t="shared" si="8"/>
        <v>3340</v>
      </c>
    </row>
    <row r="109" spans="1:8">
      <c r="A109" s="18">
        <v>4</v>
      </c>
      <c r="B109" s="12" t="s">
        <v>96</v>
      </c>
      <c r="C109" s="13" t="s">
        <v>8</v>
      </c>
      <c r="D109" s="19">
        <v>1000</v>
      </c>
      <c r="E109" s="26"/>
      <c r="F109" s="14">
        <f t="shared" si="7"/>
        <v>1000</v>
      </c>
      <c r="G109" s="34">
        <v>1.76</v>
      </c>
      <c r="H109" s="29">
        <f t="shared" si="8"/>
        <v>1760</v>
      </c>
    </row>
    <row r="110" spans="1:8">
      <c r="A110" s="18">
        <v>5</v>
      </c>
      <c r="B110" s="12" t="s">
        <v>97</v>
      </c>
      <c r="C110" s="13" t="s">
        <v>8</v>
      </c>
      <c r="D110" s="19">
        <v>1000</v>
      </c>
      <c r="E110" s="26"/>
      <c r="F110" s="14">
        <f t="shared" si="7"/>
        <v>1000</v>
      </c>
      <c r="G110" s="34">
        <v>0.77</v>
      </c>
      <c r="H110" s="29">
        <f t="shared" si="8"/>
        <v>770</v>
      </c>
    </row>
    <row r="111" spans="1:8">
      <c r="A111" s="18">
        <v>6</v>
      </c>
      <c r="B111" s="12" t="s">
        <v>98</v>
      </c>
      <c r="C111" s="13" t="s">
        <v>8</v>
      </c>
      <c r="D111" s="19">
        <v>1000</v>
      </c>
      <c r="E111" s="26"/>
      <c r="F111" s="14">
        <f t="shared" si="7"/>
        <v>1000</v>
      </c>
      <c r="G111" s="34">
        <v>0.4</v>
      </c>
      <c r="H111" s="29">
        <f t="shared" si="8"/>
        <v>400</v>
      </c>
    </row>
    <row r="112" spans="1:8">
      <c r="A112" s="18">
        <v>7</v>
      </c>
      <c r="B112" s="12" t="s">
        <v>99</v>
      </c>
      <c r="C112" s="13" t="s">
        <v>8</v>
      </c>
      <c r="D112" s="19">
        <v>600</v>
      </c>
      <c r="E112" s="26"/>
      <c r="F112" s="14">
        <f t="shared" si="7"/>
        <v>600</v>
      </c>
      <c r="G112" s="34">
        <v>1.0900000000000001</v>
      </c>
      <c r="H112" s="29">
        <f t="shared" si="8"/>
        <v>654</v>
      </c>
    </row>
    <row r="113" spans="1:8">
      <c r="A113" s="18">
        <v>8</v>
      </c>
      <c r="B113" s="12" t="s">
        <v>100</v>
      </c>
      <c r="C113" s="13" t="s">
        <v>8</v>
      </c>
      <c r="D113" s="19">
        <v>200</v>
      </c>
      <c r="E113" s="26"/>
      <c r="F113" s="14">
        <f t="shared" si="7"/>
        <v>200</v>
      </c>
      <c r="G113" s="34">
        <v>1.0900000000000001</v>
      </c>
      <c r="H113" s="29">
        <f t="shared" si="8"/>
        <v>218.00000000000003</v>
      </c>
    </row>
    <row r="114" spans="1:8">
      <c r="A114" s="18">
        <v>9</v>
      </c>
      <c r="B114" s="12" t="s">
        <v>101</v>
      </c>
      <c r="C114" s="13" t="s">
        <v>8</v>
      </c>
      <c r="D114" s="19">
        <v>1400</v>
      </c>
      <c r="E114" s="26"/>
      <c r="F114" s="14">
        <f t="shared" si="7"/>
        <v>1400</v>
      </c>
      <c r="G114" s="34">
        <v>0.56000000000000005</v>
      </c>
      <c r="H114" s="29">
        <f t="shared" si="8"/>
        <v>784.00000000000011</v>
      </c>
    </row>
    <row r="115" spans="1:8">
      <c r="A115" s="18">
        <v>10</v>
      </c>
      <c r="B115" s="12" t="s">
        <v>102</v>
      </c>
      <c r="C115" s="13" t="s">
        <v>8</v>
      </c>
      <c r="D115" s="19">
        <v>800</v>
      </c>
      <c r="E115" s="26"/>
      <c r="F115" s="14">
        <f t="shared" si="7"/>
        <v>800</v>
      </c>
      <c r="G115" s="34">
        <v>0.5</v>
      </c>
      <c r="H115" s="29">
        <f t="shared" si="8"/>
        <v>400</v>
      </c>
    </row>
    <row r="116" spans="1:8">
      <c r="A116" s="18">
        <v>11</v>
      </c>
      <c r="B116" s="12" t="s">
        <v>103</v>
      </c>
      <c r="C116" s="13" t="s">
        <v>8</v>
      </c>
      <c r="D116" s="19">
        <v>1000</v>
      </c>
      <c r="E116" s="26"/>
      <c r="F116" s="14">
        <f t="shared" si="7"/>
        <v>1000</v>
      </c>
      <c r="G116" s="34">
        <v>1.28</v>
      </c>
      <c r="H116" s="29">
        <f t="shared" si="8"/>
        <v>1280</v>
      </c>
    </row>
    <row r="117" spans="1:8">
      <c r="A117" s="18">
        <v>12</v>
      </c>
      <c r="B117" s="12" t="s">
        <v>104</v>
      </c>
      <c r="C117" s="13" t="s">
        <v>87</v>
      </c>
      <c r="D117" s="19">
        <v>400</v>
      </c>
      <c r="E117" s="26"/>
      <c r="F117" s="14">
        <f t="shared" si="7"/>
        <v>400</v>
      </c>
      <c r="G117" s="34">
        <v>0.9</v>
      </c>
      <c r="H117" s="29">
        <f t="shared" si="8"/>
        <v>360</v>
      </c>
    </row>
    <row r="118" spans="1:8">
      <c r="A118" s="18">
        <v>13</v>
      </c>
      <c r="B118" s="12" t="s">
        <v>105</v>
      </c>
      <c r="C118" s="13" t="s">
        <v>88</v>
      </c>
      <c r="D118" s="19">
        <v>200</v>
      </c>
      <c r="E118" s="26"/>
      <c r="F118" s="14">
        <f t="shared" si="7"/>
        <v>200</v>
      </c>
      <c r="G118" s="34">
        <v>1.05</v>
      </c>
      <c r="H118" s="29">
        <f t="shared" si="8"/>
        <v>210</v>
      </c>
    </row>
    <row r="119" spans="1:8">
      <c r="A119" s="18">
        <v>14</v>
      </c>
      <c r="B119" s="12" t="s">
        <v>89</v>
      </c>
      <c r="C119" s="13" t="s">
        <v>6</v>
      </c>
      <c r="D119" s="19">
        <v>1000</v>
      </c>
      <c r="E119" s="26"/>
      <c r="F119" s="14">
        <f t="shared" si="7"/>
        <v>1000</v>
      </c>
      <c r="G119" s="34">
        <v>0.5</v>
      </c>
      <c r="H119" s="29">
        <f t="shared" si="8"/>
        <v>500</v>
      </c>
    </row>
    <row r="120" spans="1:8">
      <c r="A120" s="18">
        <v>15</v>
      </c>
      <c r="B120" s="12" t="s">
        <v>90</v>
      </c>
      <c r="C120" s="13" t="s">
        <v>8</v>
      </c>
      <c r="D120" s="19">
        <v>200</v>
      </c>
      <c r="E120" s="26"/>
      <c r="F120" s="14">
        <f t="shared" si="7"/>
        <v>200</v>
      </c>
      <c r="G120" s="36">
        <v>0.94</v>
      </c>
      <c r="H120" s="29">
        <f t="shared" si="8"/>
        <v>188</v>
      </c>
    </row>
    <row r="121" spans="1:8">
      <c r="A121" s="18">
        <v>16</v>
      </c>
      <c r="B121" s="12" t="s">
        <v>106</v>
      </c>
      <c r="C121" s="13" t="s">
        <v>8</v>
      </c>
      <c r="D121" s="19">
        <v>2000</v>
      </c>
      <c r="E121" s="26"/>
      <c r="F121" s="14">
        <f t="shared" si="7"/>
        <v>2000</v>
      </c>
      <c r="G121" s="34">
        <v>1.1200000000000001</v>
      </c>
      <c r="H121" s="29">
        <f t="shared" si="8"/>
        <v>2240</v>
      </c>
    </row>
    <row r="122" spans="1:8">
      <c r="A122" s="18">
        <v>17</v>
      </c>
      <c r="B122" s="12" t="s">
        <v>107</v>
      </c>
      <c r="C122" s="13" t="s">
        <v>8</v>
      </c>
      <c r="D122" s="19">
        <v>3400</v>
      </c>
      <c r="E122" s="26"/>
      <c r="F122" s="14">
        <f t="shared" si="7"/>
        <v>3400</v>
      </c>
      <c r="G122" s="34">
        <v>1.28</v>
      </c>
      <c r="H122" s="29">
        <f t="shared" si="8"/>
        <v>4352</v>
      </c>
    </row>
    <row r="123" spans="1:8">
      <c r="A123" s="18">
        <v>18</v>
      </c>
      <c r="B123" s="12" t="s">
        <v>108</v>
      </c>
      <c r="C123" s="13" t="s">
        <v>8</v>
      </c>
      <c r="D123" s="19">
        <v>300</v>
      </c>
      <c r="E123" s="26"/>
      <c r="F123" s="14">
        <f t="shared" si="7"/>
        <v>300</v>
      </c>
      <c r="G123" s="34">
        <v>1.28</v>
      </c>
      <c r="H123" s="29">
        <f t="shared" si="8"/>
        <v>384</v>
      </c>
    </row>
    <row r="124" spans="1:8">
      <c r="A124" s="18">
        <v>19</v>
      </c>
      <c r="B124" s="12" t="s">
        <v>109</v>
      </c>
      <c r="C124" s="13" t="s">
        <v>8</v>
      </c>
      <c r="D124" s="19">
        <v>3000</v>
      </c>
      <c r="E124" s="26"/>
      <c r="F124" s="14">
        <f t="shared" si="7"/>
        <v>3000</v>
      </c>
      <c r="G124" s="34">
        <v>1.1000000000000001</v>
      </c>
      <c r="H124" s="29">
        <f t="shared" si="8"/>
        <v>3300.0000000000005</v>
      </c>
    </row>
    <row r="125" spans="1:8">
      <c r="A125" s="18">
        <v>20</v>
      </c>
      <c r="B125" s="12" t="s">
        <v>110</v>
      </c>
      <c r="C125" s="13" t="s">
        <v>8</v>
      </c>
      <c r="D125" s="19">
        <v>9000</v>
      </c>
      <c r="E125" s="26"/>
      <c r="F125" s="14">
        <f t="shared" si="7"/>
        <v>9000</v>
      </c>
      <c r="G125" s="34">
        <v>0.71</v>
      </c>
      <c r="H125" s="29">
        <f t="shared" si="8"/>
        <v>6390</v>
      </c>
    </row>
    <row r="126" spans="1:8">
      <c r="A126" s="18">
        <v>21</v>
      </c>
      <c r="B126" s="12" t="s">
        <v>111</v>
      </c>
      <c r="C126" s="13" t="s">
        <v>8</v>
      </c>
      <c r="D126" s="19">
        <v>1400</v>
      </c>
      <c r="E126" s="26"/>
      <c r="F126" s="14">
        <f t="shared" si="7"/>
        <v>1400</v>
      </c>
      <c r="G126" s="34">
        <v>0.87</v>
      </c>
      <c r="H126" s="29">
        <f t="shared" si="8"/>
        <v>1218</v>
      </c>
    </row>
    <row r="127" spans="1:8">
      <c r="A127" s="18">
        <v>22</v>
      </c>
      <c r="B127" s="12" t="s">
        <v>112</v>
      </c>
      <c r="C127" s="13" t="s">
        <v>8</v>
      </c>
      <c r="D127" s="19">
        <v>200</v>
      </c>
      <c r="E127" s="26"/>
      <c r="F127" s="14">
        <f t="shared" si="7"/>
        <v>200</v>
      </c>
      <c r="G127" s="34">
        <v>1.23</v>
      </c>
      <c r="H127" s="29">
        <f t="shared" si="8"/>
        <v>246</v>
      </c>
    </row>
    <row r="128" spans="1:8">
      <c r="A128" s="18">
        <v>23</v>
      </c>
      <c r="B128" s="12" t="s">
        <v>113</v>
      </c>
      <c r="C128" s="13" t="s">
        <v>8</v>
      </c>
      <c r="D128" s="19">
        <v>1400</v>
      </c>
      <c r="E128" s="26"/>
      <c r="F128" s="14">
        <f t="shared" si="7"/>
        <v>1400</v>
      </c>
      <c r="G128" s="34">
        <v>0.6</v>
      </c>
      <c r="H128" s="29">
        <f t="shared" si="8"/>
        <v>840</v>
      </c>
    </row>
    <row r="129" spans="1:8">
      <c r="A129" s="18">
        <v>24</v>
      </c>
      <c r="B129" s="12" t="s">
        <v>114</v>
      </c>
      <c r="C129" s="13" t="s">
        <v>8</v>
      </c>
      <c r="D129" s="19">
        <v>200</v>
      </c>
      <c r="E129" s="26"/>
      <c r="F129" s="14">
        <f t="shared" si="7"/>
        <v>200</v>
      </c>
      <c r="G129" s="34">
        <v>1.1499999999999999</v>
      </c>
      <c r="H129" s="29">
        <f t="shared" si="8"/>
        <v>229.99999999999997</v>
      </c>
    </row>
    <row r="130" spans="1:8">
      <c r="A130" s="18">
        <v>25</v>
      </c>
      <c r="B130" s="12" t="s">
        <v>115</v>
      </c>
      <c r="C130" s="13" t="s">
        <v>8</v>
      </c>
      <c r="D130" s="19">
        <v>500</v>
      </c>
      <c r="E130" s="26"/>
      <c r="F130" s="14">
        <f t="shared" si="7"/>
        <v>500</v>
      </c>
      <c r="G130" s="34">
        <v>1.58</v>
      </c>
      <c r="H130" s="29">
        <f t="shared" si="8"/>
        <v>790</v>
      </c>
    </row>
    <row r="131" spans="1:8">
      <c r="A131" s="18">
        <v>26</v>
      </c>
      <c r="B131" s="12" t="s">
        <v>116</v>
      </c>
      <c r="C131" s="13" t="s">
        <v>87</v>
      </c>
      <c r="D131" s="19">
        <v>400</v>
      </c>
      <c r="E131" s="26"/>
      <c r="F131" s="14">
        <f t="shared" si="7"/>
        <v>400</v>
      </c>
      <c r="G131" s="34">
        <v>1.05</v>
      </c>
      <c r="H131" s="29">
        <f t="shared" si="8"/>
        <v>420</v>
      </c>
    </row>
    <row r="132" spans="1:8">
      <c r="A132" s="18">
        <v>27</v>
      </c>
      <c r="B132" s="12" t="s">
        <v>117</v>
      </c>
      <c r="C132" s="13" t="s">
        <v>91</v>
      </c>
      <c r="D132" s="19">
        <v>420</v>
      </c>
      <c r="E132" s="26"/>
      <c r="F132" s="14">
        <f t="shared" si="7"/>
        <v>420</v>
      </c>
      <c r="G132" s="34">
        <v>0.32</v>
      </c>
      <c r="H132" s="29">
        <f t="shared" si="8"/>
        <v>134.4</v>
      </c>
    </row>
    <row r="133" spans="1:8">
      <c r="A133" s="18">
        <v>28</v>
      </c>
      <c r="B133" s="12" t="s">
        <v>92</v>
      </c>
      <c r="C133" s="13" t="s">
        <v>8</v>
      </c>
      <c r="D133" s="19">
        <v>320</v>
      </c>
      <c r="E133" s="26"/>
      <c r="F133" s="14">
        <f t="shared" si="7"/>
        <v>320</v>
      </c>
      <c r="G133" s="34">
        <v>0.95</v>
      </c>
      <c r="H133" s="29">
        <f t="shared" si="8"/>
        <v>304</v>
      </c>
    </row>
    <row r="134" spans="1:8">
      <c r="A134" s="18">
        <v>29</v>
      </c>
      <c r="B134" s="12" t="s">
        <v>118</v>
      </c>
      <c r="C134" s="13" t="s">
        <v>8</v>
      </c>
      <c r="D134" s="19">
        <v>300</v>
      </c>
      <c r="E134" s="26"/>
      <c r="F134" s="14">
        <f t="shared" si="7"/>
        <v>300</v>
      </c>
      <c r="G134" s="34">
        <v>1.83</v>
      </c>
      <c r="H134" s="29">
        <f t="shared" si="8"/>
        <v>549</v>
      </c>
    </row>
    <row r="135" spans="1:8">
      <c r="A135" s="18">
        <v>30</v>
      </c>
      <c r="B135" s="12" t="s">
        <v>119</v>
      </c>
      <c r="C135" s="13" t="s">
        <v>8</v>
      </c>
      <c r="D135" s="19">
        <v>800</v>
      </c>
      <c r="E135" s="26"/>
      <c r="F135" s="14">
        <f t="shared" si="7"/>
        <v>800</v>
      </c>
      <c r="G135" s="34">
        <v>1.93</v>
      </c>
      <c r="H135" s="29">
        <f t="shared" si="8"/>
        <v>1544</v>
      </c>
    </row>
    <row r="136" spans="1:8">
      <c r="A136" s="46" t="s">
        <v>148</v>
      </c>
      <c r="B136" s="47"/>
      <c r="C136" s="47"/>
      <c r="D136" s="47"/>
      <c r="E136" s="47"/>
      <c r="F136" s="47"/>
      <c r="G136" s="47"/>
      <c r="H136" s="35">
        <f>SUM(H106:H135)</f>
        <v>35397.4</v>
      </c>
    </row>
    <row r="137" spans="1:8">
      <c r="A137" s="48" t="s">
        <v>10</v>
      </c>
      <c r="B137" s="48"/>
      <c r="C137" s="48"/>
      <c r="D137" s="48"/>
      <c r="E137" s="48"/>
      <c r="F137" s="48"/>
      <c r="G137" s="48"/>
      <c r="H137" s="31">
        <f>SUM(H136*13%)</f>
        <v>4601.6620000000003</v>
      </c>
    </row>
    <row r="138" spans="1:8">
      <c r="A138" s="48" t="s">
        <v>140</v>
      </c>
      <c r="B138" s="48"/>
      <c r="C138" s="48"/>
      <c r="D138" s="48"/>
      <c r="E138" s="48"/>
      <c r="F138" s="48"/>
      <c r="G138" s="48"/>
      <c r="H138" s="31">
        <f>SUM(H136:H137)</f>
        <v>39999.062000000005</v>
      </c>
    </row>
    <row r="139" spans="1:8">
      <c r="A139" s="56" t="s">
        <v>151</v>
      </c>
      <c r="B139" s="56"/>
      <c r="C139" s="56"/>
      <c r="D139" s="56"/>
      <c r="E139" s="56"/>
      <c r="F139" s="56"/>
      <c r="G139" s="56"/>
      <c r="H139" s="56"/>
    </row>
    <row r="140" spans="1:8">
      <c r="A140" s="51" t="s">
        <v>2</v>
      </c>
      <c r="B140" s="52" t="s">
        <v>3</v>
      </c>
      <c r="C140" s="51" t="s">
        <v>4</v>
      </c>
      <c r="D140" s="53" t="s">
        <v>77</v>
      </c>
      <c r="E140" s="53"/>
      <c r="F140" s="53"/>
      <c r="G140" s="54" t="s">
        <v>5</v>
      </c>
      <c r="H140" s="54" t="s">
        <v>147</v>
      </c>
    </row>
    <row r="141" spans="1:8" ht="15" customHeight="1">
      <c r="A141" s="51"/>
      <c r="B141" s="52"/>
      <c r="C141" s="51"/>
      <c r="D141" s="40" t="s">
        <v>0</v>
      </c>
      <c r="E141" s="40" t="s">
        <v>157</v>
      </c>
      <c r="F141" s="40" t="s">
        <v>1</v>
      </c>
      <c r="G141" s="54"/>
      <c r="H141" s="54"/>
    </row>
    <row r="142" spans="1:8">
      <c r="A142" s="18">
        <v>1</v>
      </c>
      <c r="B142" s="12" t="s">
        <v>120</v>
      </c>
      <c r="C142" s="7" t="s">
        <v>6</v>
      </c>
      <c r="D142" s="19">
        <v>18936</v>
      </c>
      <c r="E142" s="20"/>
      <c r="F142" s="14">
        <f>SUM(D142:E142)</f>
        <v>18936</v>
      </c>
      <c r="G142" s="28">
        <v>1</v>
      </c>
      <c r="H142" s="29">
        <f t="shared" ref="H142:H144" si="9">SUM(F142*G142)</f>
        <v>18936</v>
      </c>
    </row>
    <row r="143" spans="1:8">
      <c r="A143" s="18">
        <v>2</v>
      </c>
      <c r="B143" s="12" t="s">
        <v>121</v>
      </c>
      <c r="C143" s="7" t="s">
        <v>6</v>
      </c>
      <c r="D143" s="19">
        <v>2000</v>
      </c>
      <c r="E143" s="20"/>
      <c r="F143" s="14">
        <f>SUM(D143:E143)</f>
        <v>2000</v>
      </c>
      <c r="G143" s="28">
        <v>2.4500000000000002</v>
      </c>
      <c r="H143" s="29">
        <f t="shared" si="9"/>
        <v>4900</v>
      </c>
    </row>
    <row r="144" spans="1:8">
      <c r="A144" s="18">
        <v>3</v>
      </c>
      <c r="B144" s="12" t="s">
        <v>122</v>
      </c>
      <c r="C144" s="7" t="s">
        <v>6</v>
      </c>
      <c r="D144" s="19">
        <v>8200</v>
      </c>
      <c r="E144" s="20"/>
      <c r="F144" s="14">
        <f>SUM(D144:E144)</f>
        <v>8200</v>
      </c>
      <c r="G144" s="28">
        <v>1.41</v>
      </c>
      <c r="H144" s="29">
        <f t="shared" si="9"/>
        <v>11562</v>
      </c>
    </row>
    <row r="145" spans="1:8">
      <c r="A145" s="46" t="s">
        <v>148</v>
      </c>
      <c r="B145" s="47"/>
      <c r="C145" s="47"/>
      <c r="D145" s="47"/>
      <c r="E145" s="47"/>
      <c r="F145" s="47"/>
      <c r="G145" s="47"/>
      <c r="H145" s="35">
        <f>SUM(H142:H144)</f>
        <v>35398</v>
      </c>
    </row>
    <row r="146" spans="1:8">
      <c r="A146" s="48" t="s">
        <v>10</v>
      </c>
      <c r="B146" s="48"/>
      <c r="C146" s="48"/>
      <c r="D146" s="48"/>
      <c r="E146" s="48"/>
      <c r="F146" s="48"/>
      <c r="G146" s="48"/>
      <c r="H146" s="31">
        <f>SUM(H145*13%)</f>
        <v>4601.74</v>
      </c>
    </row>
    <row r="147" spans="1:8">
      <c r="A147" s="48" t="s">
        <v>142</v>
      </c>
      <c r="B147" s="48"/>
      <c r="C147" s="48"/>
      <c r="D147" s="48"/>
      <c r="E147" s="48"/>
      <c r="F147" s="48"/>
      <c r="G147" s="48"/>
      <c r="H147" s="31">
        <f>SUM(H145:H146)</f>
        <v>39999.74</v>
      </c>
    </row>
    <row r="148" spans="1:8">
      <c r="A148" s="56" t="s">
        <v>150</v>
      </c>
      <c r="B148" s="56"/>
      <c r="C148" s="56"/>
      <c r="D148" s="56"/>
      <c r="E148" s="56"/>
      <c r="F148" s="56"/>
      <c r="G148" s="56"/>
      <c r="H148" s="56"/>
    </row>
    <row r="149" spans="1:8">
      <c r="A149" s="51" t="s">
        <v>2</v>
      </c>
      <c r="B149" s="52" t="s">
        <v>3</v>
      </c>
      <c r="C149" s="51" t="s">
        <v>4</v>
      </c>
      <c r="D149" s="53" t="s">
        <v>77</v>
      </c>
      <c r="E149" s="53"/>
      <c r="F149" s="53"/>
      <c r="G149" s="54" t="s">
        <v>5</v>
      </c>
      <c r="H149" s="54" t="s">
        <v>147</v>
      </c>
    </row>
    <row r="150" spans="1:8" ht="15" customHeight="1">
      <c r="A150" s="51"/>
      <c r="B150" s="52"/>
      <c r="C150" s="51"/>
      <c r="D150" s="40" t="s">
        <v>0</v>
      </c>
      <c r="E150" s="40" t="s">
        <v>157</v>
      </c>
      <c r="F150" s="40" t="s">
        <v>1</v>
      </c>
      <c r="G150" s="54"/>
      <c r="H150" s="54"/>
    </row>
    <row r="151" spans="1:8">
      <c r="A151" s="18">
        <v>1</v>
      </c>
      <c r="B151" s="21" t="s">
        <v>128</v>
      </c>
      <c r="C151" s="22" t="s">
        <v>8</v>
      </c>
      <c r="D151" s="19">
        <v>200</v>
      </c>
      <c r="E151" s="26"/>
      <c r="F151" s="14">
        <f t="shared" ref="F151:F157" si="10">SUM(D151:E151)</f>
        <v>200</v>
      </c>
      <c r="G151" s="37">
        <v>8.8000000000000007</v>
      </c>
      <c r="H151" s="29">
        <f t="shared" ref="H151:H157" si="11">SUM(F151*G151)</f>
        <v>1760.0000000000002</v>
      </c>
    </row>
    <row r="152" spans="1:8">
      <c r="A152" s="18">
        <v>2</v>
      </c>
      <c r="B152" s="21" t="s">
        <v>123</v>
      </c>
      <c r="C152" s="22" t="s">
        <v>8</v>
      </c>
      <c r="D152" s="19">
        <v>110</v>
      </c>
      <c r="E152" s="26"/>
      <c r="F152" s="14">
        <f t="shared" si="10"/>
        <v>110</v>
      </c>
      <c r="G152" s="37">
        <v>8.5</v>
      </c>
      <c r="H152" s="29">
        <f t="shared" si="11"/>
        <v>935</v>
      </c>
    </row>
    <row r="153" spans="1:8">
      <c r="A153" s="18">
        <v>3</v>
      </c>
      <c r="B153" s="21" t="s">
        <v>129</v>
      </c>
      <c r="C153" s="22" t="s">
        <v>8</v>
      </c>
      <c r="D153" s="19">
        <v>80</v>
      </c>
      <c r="E153" s="26"/>
      <c r="F153" s="14">
        <f t="shared" si="10"/>
        <v>80</v>
      </c>
      <c r="G153" s="37">
        <v>13.27</v>
      </c>
      <c r="H153" s="29">
        <f t="shared" si="11"/>
        <v>1061.5999999999999</v>
      </c>
    </row>
    <row r="154" spans="1:8">
      <c r="A154" s="18">
        <v>4</v>
      </c>
      <c r="B154" s="21" t="s">
        <v>124</v>
      </c>
      <c r="C154" s="22" t="s">
        <v>8</v>
      </c>
      <c r="D154" s="19">
        <v>600</v>
      </c>
      <c r="E154" s="26"/>
      <c r="F154" s="14">
        <f t="shared" si="10"/>
        <v>600</v>
      </c>
      <c r="G154" s="37">
        <v>8.5</v>
      </c>
      <c r="H154" s="29">
        <f t="shared" si="11"/>
        <v>5100</v>
      </c>
    </row>
    <row r="155" spans="1:8">
      <c r="A155" s="18">
        <v>5</v>
      </c>
      <c r="B155" s="21" t="s">
        <v>125</v>
      </c>
      <c r="C155" s="22" t="s">
        <v>8</v>
      </c>
      <c r="D155" s="19">
        <v>120</v>
      </c>
      <c r="E155" s="26"/>
      <c r="F155" s="14">
        <f t="shared" si="10"/>
        <v>120</v>
      </c>
      <c r="G155" s="37">
        <v>8.3000000000000007</v>
      </c>
      <c r="H155" s="29">
        <f t="shared" si="11"/>
        <v>996.00000000000011</v>
      </c>
    </row>
    <row r="156" spans="1:8">
      <c r="A156" s="18">
        <v>6</v>
      </c>
      <c r="B156" s="21" t="s">
        <v>126</v>
      </c>
      <c r="C156" s="22" t="s">
        <v>8</v>
      </c>
      <c r="D156" s="19">
        <v>140</v>
      </c>
      <c r="E156" s="26"/>
      <c r="F156" s="14">
        <f t="shared" si="10"/>
        <v>140</v>
      </c>
      <c r="G156" s="37">
        <v>8.4</v>
      </c>
      <c r="H156" s="29">
        <f t="shared" si="11"/>
        <v>1176</v>
      </c>
    </row>
    <row r="157" spans="1:8">
      <c r="A157" s="18">
        <v>7</v>
      </c>
      <c r="B157" s="21" t="s">
        <v>127</v>
      </c>
      <c r="C157" s="22" t="s">
        <v>8</v>
      </c>
      <c r="D157" s="19">
        <v>600</v>
      </c>
      <c r="E157" s="26"/>
      <c r="F157" s="14">
        <f t="shared" si="10"/>
        <v>600</v>
      </c>
      <c r="G157" s="37">
        <v>8.5</v>
      </c>
      <c r="H157" s="29">
        <f t="shared" si="11"/>
        <v>5100</v>
      </c>
    </row>
    <row r="158" spans="1:8">
      <c r="A158" s="46" t="s">
        <v>148</v>
      </c>
      <c r="B158" s="47"/>
      <c r="C158" s="47"/>
      <c r="D158" s="47"/>
      <c r="E158" s="47"/>
      <c r="F158" s="47"/>
      <c r="G158" s="47"/>
      <c r="H158" s="35">
        <f>SUM(H151:H157)</f>
        <v>16128.6</v>
      </c>
    </row>
    <row r="159" spans="1:8">
      <c r="A159" s="48" t="s">
        <v>80</v>
      </c>
      <c r="B159" s="48"/>
      <c r="C159" s="48"/>
      <c r="D159" s="48"/>
      <c r="E159" s="48"/>
      <c r="F159" s="48"/>
      <c r="G159" s="48"/>
      <c r="H159" s="35">
        <f>SUM(H158*24%)</f>
        <v>3870.864</v>
      </c>
    </row>
    <row r="160" spans="1:8">
      <c r="A160" s="48" t="s">
        <v>143</v>
      </c>
      <c r="B160" s="48"/>
      <c r="C160" s="48"/>
      <c r="D160" s="48"/>
      <c r="E160" s="48"/>
      <c r="F160" s="48"/>
      <c r="G160" s="48"/>
      <c r="H160" s="35">
        <f>SUM(H158:H159)</f>
        <v>19999.464</v>
      </c>
    </row>
    <row r="161" spans="1:9">
      <c r="A161" s="56" t="s">
        <v>149</v>
      </c>
      <c r="B161" s="56"/>
      <c r="C161" s="56"/>
      <c r="D161" s="56"/>
      <c r="E161" s="56"/>
      <c r="F161" s="56"/>
      <c r="G161" s="56"/>
      <c r="H161" s="56"/>
    </row>
    <row r="162" spans="1:9">
      <c r="A162" s="51" t="s">
        <v>2</v>
      </c>
      <c r="B162" s="52" t="s">
        <v>3</v>
      </c>
      <c r="C162" s="51" t="s">
        <v>4</v>
      </c>
      <c r="D162" s="53" t="s">
        <v>77</v>
      </c>
      <c r="E162" s="53"/>
      <c r="F162" s="53"/>
      <c r="G162" s="54" t="s">
        <v>5</v>
      </c>
      <c r="H162" s="54" t="s">
        <v>147</v>
      </c>
    </row>
    <row r="163" spans="1:9" ht="15" customHeight="1">
      <c r="A163" s="51"/>
      <c r="B163" s="52"/>
      <c r="C163" s="51"/>
      <c r="D163" s="40" t="s">
        <v>0</v>
      </c>
      <c r="E163" s="40" t="s">
        <v>157</v>
      </c>
      <c r="F163" s="40" t="s">
        <v>1</v>
      </c>
      <c r="G163" s="54"/>
      <c r="H163" s="54"/>
    </row>
    <row r="164" spans="1:9">
      <c r="A164" s="18">
        <v>1</v>
      </c>
      <c r="B164" s="23" t="s">
        <v>132</v>
      </c>
      <c r="C164" s="7" t="s">
        <v>8</v>
      </c>
      <c r="D164" s="19">
        <v>800</v>
      </c>
      <c r="E164" s="20"/>
      <c r="F164" s="14">
        <f>SUM(D164:E164)</f>
        <v>800</v>
      </c>
      <c r="G164" s="28">
        <v>6</v>
      </c>
      <c r="H164" s="29">
        <f t="shared" ref="H164:H167" si="12">SUM(F164*G164)</f>
        <v>4800</v>
      </c>
    </row>
    <row r="165" spans="1:9">
      <c r="A165" s="18">
        <v>2</v>
      </c>
      <c r="B165" s="23" t="s">
        <v>131</v>
      </c>
      <c r="C165" s="7" t="s">
        <v>8</v>
      </c>
      <c r="D165" s="19">
        <v>1000</v>
      </c>
      <c r="E165" s="20"/>
      <c r="F165" s="14">
        <f>SUM(D165:E165)</f>
        <v>1000</v>
      </c>
      <c r="G165" s="28">
        <v>6.99</v>
      </c>
      <c r="H165" s="29">
        <f t="shared" si="12"/>
        <v>6990</v>
      </c>
    </row>
    <row r="166" spans="1:9">
      <c r="A166" s="18">
        <v>3</v>
      </c>
      <c r="B166" s="23" t="s">
        <v>133</v>
      </c>
      <c r="C166" s="7" t="s">
        <v>8</v>
      </c>
      <c r="D166" s="19">
        <v>380</v>
      </c>
      <c r="E166" s="20"/>
      <c r="F166" s="14">
        <f>SUM(D166:E166)</f>
        <v>380</v>
      </c>
      <c r="G166" s="28">
        <v>6.94</v>
      </c>
      <c r="H166" s="29">
        <f t="shared" si="12"/>
        <v>2637.2000000000003</v>
      </c>
    </row>
    <row r="167" spans="1:9">
      <c r="A167" s="18">
        <v>4</v>
      </c>
      <c r="B167" s="23" t="s">
        <v>130</v>
      </c>
      <c r="C167" s="7" t="s">
        <v>8</v>
      </c>
      <c r="D167" s="19">
        <v>1380</v>
      </c>
      <c r="E167" s="20"/>
      <c r="F167" s="14">
        <f>SUM(D167:E167)</f>
        <v>1380</v>
      </c>
      <c r="G167" s="28">
        <v>7.5</v>
      </c>
      <c r="H167" s="29">
        <f t="shared" si="12"/>
        <v>10350</v>
      </c>
    </row>
    <row r="168" spans="1:9">
      <c r="A168" s="46" t="s">
        <v>148</v>
      </c>
      <c r="B168" s="47"/>
      <c r="C168" s="47"/>
      <c r="D168" s="47"/>
      <c r="E168" s="47"/>
      <c r="F168" s="47"/>
      <c r="G168" s="47"/>
      <c r="H168" s="35">
        <f>SUM(H164:H167)</f>
        <v>24777.200000000001</v>
      </c>
    </row>
    <row r="169" spans="1:9">
      <c r="A169" s="48" t="s">
        <v>10</v>
      </c>
      <c r="B169" s="48"/>
      <c r="C169" s="48"/>
      <c r="D169" s="48"/>
      <c r="E169" s="48"/>
      <c r="F169" s="48"/>
      <c r="G169" s="48"/>
      <c r="H169" s="31">
        <f>SUM(H168*13%)</f>
        <v>3221.0360000000001</v>
      </c>
    </row>
    <row r="170" spans="1:9">
      <c r="A170" s="48" t="s">
        <v>144</v>
      </c>
      <c r="B170" s="48"/>
      <c r="C170" s="48"/>
      <c r="D170" s="48"/>
      <c r="E170" s="48"/>
      <c r="F170" s="48"/>
      <c r="G170" s="48"/>
      <c r="H170" s="31">
        <f>SUM(H168:H169)</f>
        <v>27998.236000000001</v>
      </c>
    </row>
    <row r="171" spans="1:9">
      <c r="A171" s="49" t="s">
        <v>165</v>
      </c>
      <c r="B171" s="49"/>
      <c r="C171" s="49"/>
      <c r="D171" s="49"/>
      <c r="E171" s="49"/>
      <c r="F171" s="49"/>
      <c r="G171" s="49"/>
      <c r="H171" s="49"/>
    </row>
    <row r="172" spans="1:9">
      <c r="A172" s="57" t="s">
        <v>148</v>
      </c>
      <c r="B172" s="58"/>
      <c r="C172" s="58"/>
      <c r="D172" s="58"/>
      <c r="E172" s="58"/>
      <c r="F172" s="58"/>
      <c r="G172" s="58"/>
      <c r="H172" s="38">
        <f>SUM(H92,H100,H136,H145,H158,H168)</f>
        <v>287831.64</v>
      </c>
    </row>
    <row r="173" spans="1:9">
      <c r="A173" s="59" t="s">
        <v>141</v>
      </c>
      <c r="B173" s="59"/>
      <c r="C173" s="59"/>
      <c r="D173" s="59"/>
      <c r="E173" s="59"/>
      <c r="F173" s="59"/>
      <c r="G173" s="59"/>
      <c r="H173" s="38">
        <f>SUM(H93,H101,H137,H146,H159,H169)</f>
        <v>40262.559200000003</v>
      </c>
    </row>
    <row r="174" spans="1:9">
      <c r="A174" s="59" t="s">
        <v>159</v>
      </c>
      <c r="B174" s="59"/>
      <c r="C174" s="59"/>
      <c r="D174" s="59"/>
      <c r="E174" s="59"/>
      <c r="F174" s="59"/>
      <c r="G174" s="59"/>
      <c r="H174" s="38">
        <f>SUM(H94,H102,H138,H147,H160,H170)</f>
        <v>328094.19919999997</v>
      </c>
      <c r="I174" s="2"/>
    </row>
    <row r="175" spans="1:9">
      <c r="A175" s="49" t="s">
        <v>162</v>
      </c>
      <c r="B175" s="49"/>
      <c r="C175" s="49"/>
      <c r="D175" s="49"/>
      <c r="E175" s="49"/>
      <c r="F175" s="49"/>
      <c r="G175" s="49"/>
      <c r="H175" s="49"/>
    </row>
    <row r="176" spans="1:9">
      <c r="A176" s="51" t="s">
        <v>2</v>
      </c>
      <c r="B176" s="52" t="s">
        <v>3</v>
      </c>
      <c r="C176" s="51" t="s">
        <v>4</v>
      </c>
      <c r="D176" s="53" t="s">
        <v>77</v>
      </c>
      <c r="E176" s="53"/>
      <c r="F176" s="53"/>
      <c r="G176" s="54" t="s">
        <v>5</v>
      </c>
      <c r="H176" s="54" t="s">
        <v>147</v>
      </c>
    </row>
    <row r="177" spans="1:11" ht="15" customHeight="1">
      <c r="A177" s="51"/>
      <c r="B177" s="52"/>
      <c r="C177" s="51"/>
      <c r="D177" s="40" t="s">
        <v>0</v>
      </c>
      <c r="E177" s="40" t="s">
        <v>157</v>
      </c>
      <c r="F177" s="40" t="s">
        <v>1</v>
      </c>
      <c r="G177" s="54"/>
      <c r="H177" s="54"/>
      <c r="K177" s="27"/>
    </row>
    <row r="178" spans="1:11">
      <c r="A178" s="25">
        <v>1</v>
      </c>
      <c r="B178" s="24" t="s">
        <v>135</v>
      </c>
      <c r="C178" s="25" t="s">
        <v>134</v>
      </c>
      <c r="D178" s="45">
        <v>28380</v>
      </c>
      <c r="E178" s="26">
        <v>144144</v>
      </c>
      <c r="F178" s="14">
        <f>SUM(D178:E178)</f>
        <v>172524</v>
      </c>
      <c r="G178" s="3">
        <v>1.1499999999999999</v>
      </c>
      <c r="H178" s="33">
        <f t="shared" ref="H178" si="13">SUM(F178*G178)</f>
        <v>198402.59999999998</v>
      </c>
    </row>
    <row r="179" spans="1:11">
      <c r="A179" s="48" t="s">
        <v>10</v>
      </c>
      <c r="B179" s="48"/>
      <c r="C179" s="48"/>
      <c r="D179" s="48"/>
      <c r="E179" s="48"/>
      <c r="F179" s="48"/>
      <c r="G179" s="48"/>
      <c r="H179" s="31">
        <f>SUM(H178*13%)</f>
        <v>25792.337999999996</v>
      </c>
    </row>
    <row r="180" spans="1:11">
      <c r="A180" s="48" t="s">
        <v>158</v>
      </c>
      <c r="B180" s="48"/>
      <c r="C180" s="48"/>
      <c r="D180" s="48"/>
      <c r="E180" s="48"/>
      <c r="F180" s="48"/>
      <c r="G180" s="48"/>
      <c r="H180" s="31">
        <f>SUM(H178:H179)</f>
        <v>224194.93799999997</v>
      </c>
    </row>
    <row r="181" spans="1:11">
      <c r="A181" s="60" t="s">
        <v>146</v>
      </c>
      <c r="B181" s="60"/>
      <c r="C181" s="60"/>
      <c r="D181" s="60"/>
      <c r="E181" s="60"/>
      <c r="F181" s="60"/>
      <c r="G181" s="60"/>
      <c r="H181" s="60"/>
    </row>
    <row r="182" spans="1:11">
      <c r="A182" s="61" t="s">
        <v>148</v>
      </c>
      <c r="B182" s="62"/>
      <c r="C182" s="62"/>
      <c r="D182" s="62"/>
      <c r="E182" s="62"/>
      <c r="F182" s="62"/>
      <c r="G182" s="62"/>
      <c r="H182" s="39">
        <f>SUM(H172,H178)</f>
        <v>486234.24</v>
      </c>
    </row>
    <row r="183" spans="1:11">
      <c r="A183" s="63" t="s">
        <v>141</v>
      </c>
      <c r="B183" s="63"/>
      <c r="C183" s="63"/>
      <c r="D183" s="63"/>
      <c r="E183" s="63"/>
      <c r="F183" s="63"/>
      <c r="G183" s="63"/>
      <c r="H183" s="39">
        <f>SUM(H173,H179)</f>
        <v>66054.897200000007</v>
      </c>
    </row>
    <row r="184" spans="1:11">
      <c r="A184" s="63" t="s">
        <v>160</v>
      </c>
      <c r="B184" s="63"/>
      <c r="C184" s="63"/>
      <c r="D184" s="63"/>
      <c r="E184" s="63"/>
      <c r="F184" s="63"/>
      <c r="G184" s="63"/>
      <c r="H184" s="39">
        <f>SUM(H174,H180)</f>
        <v>552289.1372</v>
      </c>
      <c r="I184" s="2"/>
    </row>
  </sheetData>
  <mergeCells count="101">
    <mergeCell ref="A179:G179"/>
    <mergeCell ref="A180:G180"/>
    <mergeCell ref="A181:H181"/>
    <mergeCell ref="A182:G182"/>
    <mergeCell ref="A183:G183"/>
    <mergeCell ref="A184:G184"/>
    <mergeCell ref="A174:G174"/>
    <mergeCell ref="A175:H175"/>
    <mergeCell ref="A176:A177"/>
    <mergeCell ref="B176:B177"/>
    <mergeCell ref="C176:C177"/>
    <mergeCell ref="D176:F176"/>
    <mergeCell ref="G176:G177"/>
    <mergeCell ref="H176:H177"/>
    <mergeCell ref="A168:G168"/>
    <mergeCell ref="A169:G169"/>
    <mergeCell ref="A170:G170"/>
    <mergeCell ref="A171:H171"/>
    <mergeCell ref="A172:G172"/>
    <mergeCell ref="A173:G173"/>
    <mergeCell ref="A158:G158"/>
    <mergeCell ref="A159:G159"/>
    <mergeCell ref="A160:G160"/>
    <mergeCell ref="A161:H161"/>
    <mergeCell ref="A162:A163"/>
    <mergeCell ref="B162:B163"/>
    <mergeCell ref="C162:C163"/>
    <mergeCell ref="D162:F162"/>
    <mergeCell ref="G162:G163"/>
    <mergeCell ref="H162:H163"/>
    <mergeCell ref="A145:G145"/>
    <mergeCell ref="A146:G146"/>
    <mergeCell ref="A147:G147"/>
    <mergeCell ref="A148:H148"/>
    <mergeCell ref="A149:A150"/>
    <mergeCell ref="B149:B150"/>
    <mergeCell ref="C149:C150"/>
    <mergeCell ref="D149:F149"/>
    <mergeCell ref="G149:G150"/>
    <mergeCell ref="H149:H150"/>
    <mergeCell ref="A136:G136"/>
    <mergeCell ref="A137:G137"/>
    <mergeCell ref="A138:G138"/>
    <mergeCell ref="A139:H139"/>
    <mergeCell ref="A140:A141"/>
    <mergeCell ref="B140:B141"/>
    <mergeCell ref="C140:C141"/>
    <mergeCell ref="D140:F140"/>
    <mergeCell ref="G140:G141"/>
    <mergeCell ref="H140:H141"/>
    <mergeCell ref="A100:G100"/>
    <mergeCell ref="A101:G101"/>
    <mergeCell ref="A102:G102"/>
    <mergeCell ref="A103:H103"/>
    <mergeCell ref="A104:A105"/>
    <mergeCell ref="B104:B105"/>
    <mergeCell ref="C104:C105"/>
    <mergeCell ref="D104:F104"/>
    <mergeCell ref="G104:G105"/>
    <mergeCell ref="H104:H105"/>
    <mergeCell ref="A94:G94"/>
    <mergeCell ref="A95:H95"/>
    <mergeCell ref="A96:A97"/>
    <mergeCell ref="B96:B97"/>
    <mergeCell ref="C96:C97"/>
    <mergeCell ref="D96:F96"/>
    <mergeCell ref="G96:G97"/>
    <mergeCell ref="H96:H97"/>
    <mergeCell ref="A88:G88"/>
    <mergeCell ref="A89:G89"/>
    <mergeCell ref="A90:G90"/>
    <mergeCell ref="A91:H91"/>
    <mergeCell ref="A92:G92"/>
    <mergeCell ref="A93:G93"/>
    <mergeCell ref="A79:G79"/>
    <mergeCell ref="A80:G80"/>
    <mergeCell ref="A81:H81"/>
    <mergeCell ref="A82:A83"/>
    <mergeCell ref="B82:B83"/>
    <mergeCell ref="C82:C83"/>
    <mergeCell ref="D82:F82"/>
    <mergeCell ref="G82:G83"/>
    <mergeCell ref="H82:H83"/>
    <mergeCell ref="A73:G73"/>
    <mergeCell ref="A74:G74"/>
    <mergeCell ref="A75:H75"/>
    <mergeCell ref="A76:A77"/>
    <mergeCell ref="B76:B77"/>
    <mergeCell ref="C76:C77"/>
    <mergeCell ref="D76:F76"/>
    <mergeCell ref="G76:G77"/>
    <mergeCell ref="H76:H77"/>
    <mergeCell ref="A1:H1"/>
    <mergeCell ref="A2:H2"/>
    <mergeCell ref="A3:A4"/>
    <mergeCell ref="B3:B4"/>
    <mergeCell ref="C3:C4"/>
    <mergeCell ref="D3:F3"/>
    <mergeCell ref="G3:G4"/>
    <mergeCell ref="H3:H4"/>
    <mergeCell ref="A72:G7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S23" sqref="S23"/>
    </sheetView>
  </sheetViews>
  <sheetFormatPr defaultRowHeight="15"/>
  <cols>
    <col min="1" max="1" width="4.140625" style="10" bestFit="1" customWidth="1"/>
    <col min="2" max="2" width="42.28515625" bestFit="1" customWidth="1"/>
    <col min="3" max="3" width="5" bestFit="1" customWidth="1"/>
    <col min="4" max="4" width="7.140625" style="41" customWidth="1"/>
    <col min="5" max="5" width="7.28515625" style="41" customWidth="1"/>
    <col min="6" max="6" width="7.7109375" style="41" customWidth="1"/>
    <col min="7" max="7" width="5.5703125" style="1" bestFit="1" customWidth="1"/>
    <col min="8" max="8" width="9.85546875" style="1" bestFit="1" customWidth="1"/>
    <col min="9" max="9" width="11.5703125" bestFit="1" customWidth="1"/>
  </cols>
  <sheetData>
    <row r="1" spans="1:9">
      <c r="A1" s="49" t="s">
        <v>163</v>
      </c>
      <c r="B1" s="49"/>
      <c r="C1" s="49"/>
      <c r="D1" s="49"/>
      <c r="E1" s="49"/>
      <c r="F1" s="49"/>
      <c r="G1" s="49"/>
      <c r="H1" s="49"/>
    </row>
    <row r="2" spans="1:9" ht="15.75" customHeight="1">
      <c r="A2" s="50" t="s">
        <v>155</v>
      </c>
      <c r="B2" s="50"/>
      <c r="C2" s="50"/>
      <c r="D2" s="50"/>
      <c r="E2" s="50"/>
      <c r="F2" s="50"/>
      <c r="G2" s="50"/>
      <c r="H2" s="50"/>
    </row>
    <row r="3" spans="1:9" ht="15.75" customHeight="1">
      <c r="A3" s="51" t="s">
        <v>2</v>
      </c>
      <c r="B3" s="52" t="s">
        <v>3</v>
      </c>
      <c r="C3" s="51" t="s">
        <v>4</v>
      </c>
      <c r="D3" s="53" t="s">
        <v>77</v>
      </c>
      <c r="E3" s="53"/>
      <c r="F3" s="53"/>
      <c r="G3" s="54" t="s">
        <v>5</v>
      </c>
      <c r="H3" s="54" t="s">
        <v>147</v>
      </c>
    </row>
    <row r="4" spans="1:9" ht="15" customHeight="1">
      <c r="A4" s="51"/>
      <c r="B4" s="52"/>
      <c r="C4" s="51"/>
      <c r="D4" s="40" t="s">
        <v>0</v>
      </c>
      <c r="E4" s="40" t="s">
        <v>157</v>
      </c>
      <c r="F4" s="40" t="s">
        <v>1</v>
      </c>
      <c r="G4" s="54"/>
      <c r="H4" s="54"/>
    </row>
    <row r="5" spans="1:9">
      <c r="A5" s="11">
        <v>1</v>
      </c>
      <c r="B5" s="12" t="s">
        <v>79</v>
      </c>
      <c r="C5" s="13" t="s">
        <v>9</v>
      </c>
      <c r="D5" s="14">
        <v>2000</v>
      </c>
      <c r="E5" s="14">
        <v>945</v>
      </c>
      <c r="F5" s="14">
        <f>SUM(D5:E5)</f>
        <v>2945</v>
      </c>
      <c r="G5" s="32"/>
      <c r="H5" s="33">
        <f t="shared" ref="H5" si="0">SUM(F5*G5)</f>
        <v>0</v>
      </c>
    </row>
    <row r="6" spans="1:9">
      <c r="A6" s="55" t="s">
        <v>10</v>
      </c>
      <c r="B6" s="55"/>
      <c r="C6" s="55"/>
      <c r="D6" s="55"/>
      <c r="E6" s="55"/>
      <c r="F6" s="55"/>
      <c r="G6" s="55"/>
      <c r="H6" s="31">
        <f>SUM(H5*13%)</f>
        <v>0</v>
      </c>
    </row>
    <row r="7" spans="1:9">
      <c r="A7" s="55" t="s">
        <v>137</v>
      </c>
      <c r="B7" s="55"/>
      <c r="C7" s="55"/>
      <c r="D7" s="55"/>
      <c r="E7" s="55"/>
      <c r="F7" s="55"/>
      <c r="G7" s="55"/>
      <c r="H7" s="31">
        <f>SUM(H5:H6)</f>
        <v>0</v>
      </c>
    </row>
    <row r="9" spans="1:9">
      <c r="E9" s="44"/>
      <c r="G9" s="64" t="s">
        <v>166</v>
      </c>
      <c r="I9" s="1"/>
    </row>
    <row r="10" spans="1:9">
      <c r="E10" s="44"/>
      <c r="G10" s="64"/>
      <c r="I10" s="1"/>
    </row>
    <row r="11" spans="1:9">
      <c r="E11" s="44"/>
      <c r="G11" s="64"/>
      <c r="I11" s="1"/>
    </row>
    <row r="12" spans="1:9">
      <c r="E12" s="44"/>
      <c r="G12" s="64" t="s">
        <v>167</v>
      </c>
      <c r="I12" s="1"/>
    </row>
    <row r="13" spans="1:9">
      <c r="E13" s="44"/>
      <c r="G13" s="64"/>
      <c r="I13" s="1"/>
    </row>
    <row r="14" spans="1:9">
      <c r="E14" s="44"/>
      <c r="G14" s="64"/>
      <c r="I14" s="1"/>
    </row>
    <row r="15" spans="1:9">
      <c r="E15" s="44"/>
      <c r="G15" s="64" t="s">
        <v>168</v>
      </c>
      <c r="I15" s="1"/>
    </row>
    <row r="16" spans="1:9">
      <c r="E16" s="44"/>
      <c r="G16" s="65" t="s">
        <v>169</v>
      </c>
      <c r="I16" s="1"/>
    </row>
  </sheetData>
  <mergeCells count="10">
    <mergeCell ref="A1:H1"/>
    <mergeCell ref="A6:G6"/>
    <mergeCell ref="A7:G7"/>
    <mergeCell ref="A2:H2"/>
    <mergeCell ref="A3:A4"/>
    <mergeCell ref="B3:B4"/>
    <mergeCell ref="C3:C4"/>
    <mergeCell ref="D3:F3"/>
    <mergeCell ref="G3:G4"/>
    <mergeCell ref="H3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P30" sqref="P30"/>
    </sheetView>
  </sheetViews>
  <sheetFormatPr defaultRowHeight="15"/>
  <cols>
    <col min="1" max="1" width="4.140625" style="10" bestFit="1" customWidth="1"/>
    <col min="2" max="2" width="42.28515625" bestFit="1" customWidth="1"/>
    <col min="3" max="3" width="5" bestFit="1" customWidth="1"/>
    <col min="4" max="4" width="7.140625" style="41" customWidth="1"/>
    <col min="5" max="5" width="7.28515625" style="41" customWidth="1"/>
    <col min="6" max="6" width="7.7109375" style="41" customWidth="1"/>
    <col min="7" max="7" width="5.5703125" style="1" bestFit="1" customWidth="1"/>
    <col min="8" max="8" width="9.85546875" style="1" bestFit="1" customWidth="1"/>
    <col min="9" max="9" width="11.5703125" bestFit="1" customWidth="1"/>
  </cols>
  <sheetData>
    <row r="1" spans="1:9">
      <c r="A1" s="49" t="s">
        <v>163</v>
      </c>
      <c r="B1" s="49"/>
      <c r="C1" s="49"/>
      <c r="D1" s="49"/>
      <c r="E1" s="49"/>
      <c r="F1" s="49"/>
      <c r="G1" s="49"/>
      <c r="H1" s="49"/>
    </row>
    <row r="2" spans="1:9">
      <c r="A2" s="50" t="s">
        <v>154</v>
      </c>
      <c r="B2" s="50"/>
      <c r="C2" s="50"/>
      <c r="D2" s="50"/>
      <c r="E2" s="50"/>
      <c r="F2" s="50"/>
      <c r="G2" s="50"/>
      <c r="H2" s="50"/>
    </row>
    <row r="3" spans="1:9" ht="15" customHeight="1">
      <c r="A3" s="51" t="s">
        <v>2</v>
      </c>
      <c r="B3" s="52" t="s">
        <v>3</v>
      </c>
      <c r="C3" s="51" t="s">
        <v>4</v>
      </c>
      <c r="D3" s="53" t="s">
        <v>77</v>
      </c>
      <c r="E3" s="53"/>
      <c r="F3" s="53"/>
      <c r="G3" s="54" t="s">
        <v>5</v>
      </c>
      <c r="H3" s="54" t="s">
        <v>147</v>
      </c>
    </row>
    <row r="4" spans="1:9" ht="15" customHeight="1">
      <c r="A4" s="51"/>
      <c r="B4" s="52"/>
      <c r="C4" s="51"/>
      <c r="D4" s="40" t="s">
        <v>0</v>
      </c>
      <c r="E4" s="40" t="s">
        <v>157</v>
      </c>
      <c r="F4" s="40" t="s">
        <v>1</v>
      </c>
      <c r="G4" s="54"/>
      <c r="H4" s="54"/>
    </row>
    <row r="5" spans="1:9" ht="15" customHeight="1">
      <c r="A5" s="25">
        <v>1</v>
      </c>
      <c r="B5" s="12" t="s">
        <v>81</v>
      </c>
      <c r="C5" s="13" t="s">
        <v>9</v>
      </c>
      <c r="D5" s="14">
        <v>1400</v>
      </c>
      <c r="E5" s="26"/>
      <c r="F5" s="14">
        <f>SUM(D5:E5)</f>
        <v>1400</v>
      </c>
      <c r="G5" s="34"/>
      <c r="H5" s="29">
        <f t="shared" ref="H5:H8" si="0">SUM(F5*G5)</f>
        <v>0</v>
      </c>
    </row>
    <row r="6" spans="1:9" ht="15" customHeight="1">
      <c r="A6" s="25">
        <v>2</v>
      </c>
      <c r="B6" s="12" t="s">
        <v>82</v>
      </c>
      <c r="C6" s="13" t="s">
        <v>9</v>
      </c>
      <c r="D6" s="14">
        <v>1400</v>
      </c>
      <c r="E6" s="26"/>
      <c r="F6" s="14">
        <f>SUM(D6:E6)</f>
        <v>1400</v>
      </c>
      <c r="G6" s="34"/>
      <c r="H6" s="29">
        <f t="shared" si="0"/>
        <v>0</v>
      </c>
    </row>
    <row r="7" spans="1:9">
      <c r="A7" s="25">
        <v>3</v>
      </c>
      <c r="B7" s="12" t="s">
        <v>83</v>
      </c>
      <c r="C7" s="13" t="s">
        <v>9</v>
      </c>
      <c r="D7" s="14">
        <v>1400</v>
      </c>
      <c r="E7" s="26"/>
      <c r="F7" s="14">
        <f>SUM(D7:E7)</f>
        <v>1400</v>
      </c>
      <c r="G7" s="34"/>
      <c r="H7" s="29">
        <f t="shared" si="0"/>
        <v>0</v>
      </c>
    </row>
    <row r="8" spans="1:9">
      <c r="A8" s="25">
        <v>4</v>
      </c>
      <c r="B8" s="12" t="s">
        <v>84</v>
      </c>
      <c r="C8" s="13" t="s">
        <v>6</v>
      </c>
      <c r="D8" s="14">
        <v>1400</v>
      </c>
      <c r="E8" s="26"/>
      <c r="F8" s="14">
        <f>SUM(D8:E8)</f>
        <v>1400</v>
      </c>
      <c r="G8" s="34"/>
      <c r="H8" s="29">
        <f t="shared" si="0"/>
        <v>0</v>
      </c>
    </row>
    <row r="9" spans="1:9">
      <c r="A9" s="46" t="s">
        <v>148</v>
      </c>
      <c r="B9" s="47"/>
      <c r="C9" s="47"/>
      <c r="D9" s="47"/>
      <c r="E9" s="47"/>
      <c r="F9" s="47"/>
      <c r="G9" s="47"/>
      <c r="H9" s="31">
        <f>SUM(H5:H8)</f>
        <v>0</v>
      </c>
    </row>
    <row r="10" spans="1:9">
      <c r="A10" s="48" t="s">
        <v>80</v>
      </c>
      <c r="B10" s="48"/>
      <c r="C10" s="48"/>
      <c r="D10" s="48"/>
      <c r="E10" s="48"/>
      <c r="F10" s="48"/>
      <c r="G10" s="48"/>
      <c r="H10" s="31">
        <f>SUM(H9*24%)</f>
        <v>0</v>
      </c>
    </row>
    <row r="11" spans="1:9">
      <c r="A11" s="48" t="s">
        <v>138</v>
      </c>
      <c r="B11" s="48"/>
      <c r="C11" s="48"/>
      <c r="D11" s="48"/>
      <c r="E11" s="48"/>
      <c r="F11" s="48"/>
      <c r="G11" s="48"/>
      <c r="H11" s="31">
        <f>SUM(H9:H10)</f>
        <v>0</v>
      </c>
    </row>
    <row r="13" spans="1:9">
      <c r="E13" s="44"/>
      <c r="G13" s="64" t="s">
        <v>166</v>
      </c>
      <c r="I13" s="1"/>
    </row>
    <row r="14" spans="1:9">
      <c r="E14" s="44"/>
      <c r="G14" s="64"/>
      <c r="I14" s="1"/>
    </row>
    <row r="15" spans="1:9">
      <c r="E15" s="44"/>
      <c r="G15" s="64"/>
      <c r="I15" s="1"/>
    </row>
    <row r="16" spans="1:9">
      <c r="E16" s="44"/>
      <c r="G16" s="64" t="s">
        <v>167</v>
      </c>
      <c r="I16" s="1"/>
    </row>
    <row r="17" spans="5:9">
      <c r="E17" s="44"/>
      <c r="G17" s="64"/>
      <c r="I17" s="1"/>
    </row>
    <row r="18" spans="5:9">
      <c r="E18" s="44"/>
      <c r="G18" s="64"/>
      <c r="I18" s="1"/>
    </row>
    <row r="19" spans="5:9">
      <c r="E19" s="44"/>
      <c r="G19" s="64" t="s">
        <v>168</v>
      </c>
      <c r="I19" s="1"/>
    </row>
    <row r="20" spans="5:9">
      <c r="E20" s="44"/>
      <c r="G20" s="65" t="s">
        <v>169</v>
      </c>
      <c r="I20" s="1"/>
    </row>
  </sheetData>
  <mergeCells count="11">
    <mergeCell ref="A1:H1"/>
    <mergeCell ref="A9:G9"/>
    <mergeCell ref="A10:G10"/>
    <mergeCell ref="A11:G11"/>
    <mergeCell ref="A2:H2"/>
    <mergeCell ref="A3:A4"/>
    <mergeCell ref="B3:B4"/>
    <mergeCell ref="C3:C4"/>
    <mergeCell ref="D3:F3"/>
    <mergeCell ref="G3:G4"/>
    <mergeCell ref="H3:H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V21" sqref="V21"/>
    </sheetView>
  </sheetViews>
  <sheetFormatPr defaultRowHeight="15"/>
  <cols>
    <col min="1" max="1" width="4.140625" style="10" bestFit="1" customWidth="1"/>
    <col min="2" max="2" width="42.28515625" bestFit="1" customWidth="1"/>
    <col min="3" max="3" width="5" bestFit="1" customWidth="1"/>
    <col min="4" max="4" width="7.140625" style="44" customWidth="1"/>
    <col min="5" max="5" width="7.28515625" style="41" customWidth="1"/>
    <col min="6" max="6" width="7.7109375" style="41" customWidth="1"/>
    <col min="7" max="7" width="5.5703125" style="1" bestFit="1" customWidth="1"/>
    <col min="8" max="8" width="9.85546875" style="1" bestFit="1" customWidth="1"/>
    <col min="9" max="9" width="11.5703125" bestFit="1" customWidth="1"/>
  </cols>
  <sheetData>
    <row r="1" spans="1:10">
      <c r="A1" s="49" t="s">
        <v>163</v>
      </c>
      <c r="B1" s="49"/>
      <c r="C1" s="49"/>
      <c r="D1" s="49"/>
      <c r="E1" s="49"/>
      <c r="F1" s="49"/>
      <c r="G1" s="49"/>
      <c r="H1" s="49"/>
    </row>
    <row r="2" spans="1:10">
      <c r="A2" s="56" t="s">
        <v>153</v>
      </c>
      <c r="B2" s="56"/>
      <c r="C2" s="56"/>
      <c r="D2" s="56"/>
      <c r="E2" s="56"/>
      <c r="F2" s="56"/>
      <c r="G2" s="56"/>
      <c r="H2" s="56"/>
    </row>
    <row r="3" spans="1:10">
      <c r="A3" s="51" t="s">
        <v>2</v>
      </c>
      <c r="B3" s="52" t="s">
        <v>3</v>
      </c>
      <c r="C3" s="51" t="s">
        <v>4</v>
      </c>
      <c r="D3" s="53" t="s">
        <v>77</v>
      </c>
      <c r="E3" s="53"/>
      <c r="F3" s="53"/>
      <c r="G3" s="54" t="s">
        <v>5</v>
      </c>
      <c r="H3" s="54" t="s">
        <v>147</v>
      </c>
    </row>
    <row r="4" spans="1:10" ht="15" customHeight="1">
      <c r="A4" s="51"/>
      <c r="B4" s="52"/>
      <c r="C4" s="51"/>
      <c r="D4" s="40" t="s">
        <v>0</v>
      </c>
      <c r="E4" s="40" t="s">
        <v>157</v>
      </c>
      <c r="F4" s="40" t="s">
        <v>1</v>
      </c>
      <c r="G4" s="54"/>
      <c r="H4" s="54"/>
    </row>
    <row r="5" spans="1:10" ht="15" customHeight="1">
      <c r="A5" s="25">
        <v>1</v>
      </c>
      <c r="B5" s="12" t="s">
        <v>85</v>
      </c>
      <c r="C5" s="13" t="s">
        <v>8</v>
      </c>
      <c r="D5" s="19">
        <v>4958</v>
      </c>
      <c r="E5" s="26"/>
      <c r="F5" s="14">
        <f>SUM(D5:E5)</f>
        <v>4958</v>
      </c>
      <c r="G5" s="34"/>
      <c r="H5" s="29">
        <f t="shared" ref="H5:H6" si="0">SUM(F5*G5)</f>
        <v>0</v>
      </c>
    </row>
    <row r="6" spans="1:10" ht="15" customHeight="1">
      <c r="A6" s="25">
        <v>2</v>
      </c>
      <c r="B6" s="12" t="s">
        <v>86</v>
      </c>
      <c r="C6" s="13" t="s">
        <v>8</v>
      </c>
      <c r="D6" s="19">
        <v>3680</v>
      </c>
      <c r="E6" s="26"/>
      <c r="F6" s="14">
        <f>SUM(D6:E6)</f>
        <v>3680</v>
      </c>
      <c r="G6" s="34"/>
      <c r="H6" s="29">
        <f t="shared" si="0"/>
        <v>0</v>
      </c>
    </row>
    <row r="7" spans="1:10">
      <c r="A7" s="46" t="s">
        <v>148</v>
      </c>
      <c r="B7" s="47"/>
      <c r="C7" s="47"/>
      <c r="D7" s="47"/>
      <c r="E7" s="47"/>
      <c r="F7" s="47"/>
      <c r="G7" s="47"/>
      <c r="H7" s="35">
        <f>SUM(H5:H6)</f>
        <v>0</v>
      </c>
    </row>
    <row r="8" spans="1:10">
      <c r="A8" s="48" t="s">
        <v>10</v>
      </c>
      <c r="B8" s="48"/>
      <c r="C8" s="48"/>
      <c r="D8" s="48"/>
      <c r="E8" s="48"/>
      <c r="F8" s="48"/>
      <c r="G8" s="48"/>
      <c r="H8" s="31">
        <f>SUM(H7*13%)</f>
        <v>0</v>
      </c>
    </row>
    <row r="9" spans="1:10">
      <c r="A9" s="48" t="s">
        <v>139</v>
      </c>
      <c r="B9" s="48"/>
      <c r="C9" s="48"/>
      <c r="D9" s="48"/>
      <c r="E9" s="48"/>
      <c r="F9" s="48"/>
      <c r="G9" s="48"/>
      <c r="H9" s="31">
        <f>SUM(H7:H8)</f>
        <v>0</v>
      </c>
    </row>
    <row r="11" spans="1:10">
      <c r="F11" s="44"/>
      <c r="G11" s="41"/>
      <c r="H11" s="64" t="s">
        <v>166</v>
      </c>
      <c r="I11" s="1"/>
      <c r="J11" s="1"/>
    </row>
    <row r="12" spans="1:10">
      <c r="F12" s="44"/>
      <c r="G12" s="41"/>
      <c r="H12" s="64"/>
      <c r="I12" s="1"/>
      <c r="J12" s="1"/>
    </row>
    <row r="13" spans="1:10">
      <c r="F13" s="44"/>
      <c r="G13" s="41"/>
      <c r="H13" s="64"/>
      <c r="I13" s="1"/>
      <c r="J13" s="1"/>
    </row>
    <row r="14" spans="1:10">
      <c r="F14" s="44"/>
      <c r="G14" s="41"/>
      <c r="H14" s="64" t="s">
        <v>167</v>
      </c>
      <c r="I14" s="1"/>
      <c r="J14" s="1"/>
    </row>
    <row r="15" spans="1:10">
      <c r="F15" s="44"/>
      <c r="G15" s="41"/>
      <c r="H15" s="64"/>
      <c r="I15" s="1"/>
      <c r="J15" s="1"/>
    </row>
    <row r="16" spans="1:10">
      <c r="F16" s="44"/>
      <c r="G16" s="41"/>
      <c r="H16" s="64"/>
      <c r="I16" s="1"/>
      <c r="J16" s="1"/>
    </row>
    <row r="17" spans="6:10">
      <c r="F17" s="44"/>
      <c r="G17" s="41"/>
      <c r="H17" s="64" t="s">
        <v>168</v>
      </c>
      <c r="I17" s="1"/>
      <c r="J17" s="1"/>
    </row>
    <row r="18" spans="6:10">
      <c r="F18" s="44"/>
      <c r="G18" s="41"/>
      <c r="H18" s="65" t="s">
        <v>169</v>
      </c>
      <c r="I18" s="1"/>
      <c r="J18" s="1"/>
    </row>
  </sheetData>
  <mergeCells count="11">
    <mergeCell ref="A1:H1"/>
    <mergeCell ref="A7:G7"/>
    <mergeCell ref="A8:G8"/>
    <mergeCell ref="A9:G9"/>
    <mergeCell ref="A2:H2"/>
    <mergeCell ref="A3:A4"/>
    <mergeCell ref="B3:B4"/>
    <mergeCell ref="C3:C4"/>
    <mergeCell ref="D3:F3"/>
    <mergeCell ref="G3:G4"/>
    <mergeCell ref="H3:H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topLeftCell="A13" workbookViewId="0">
      <selection activeCell="P45" sqref="P45"/>
    </sheetView>
  </sheetViews>
  <sheetFormatPr defaultRowHeight="15"/>
  <cols>
    <col min="1" max="1" width="4.140625" style="10" bestFit="1" customWidth="1"/>
    <col min="2" max="2" width="42.28515625" bestFit="1" customWidth="1"/>
    <col min="3" max="3" width="5" bestFit="1" customWidth="1"/>
    <col min="4" max="4" width="7.140625" style="44" customWidth="1"/>
    <col min="5" max="5" width="7.28515625" style="43" customWidth="1"/>
    <col min="6" max="6" width="7.7109375" style="41" customWidth="1"/>
    <col min="7" max="7" width="5.5703125" style="1" bestFit="1" customWidth="1"/>
    <col min="8" max="8" width="9.85546875" style="1" bestFit="1" customWidth="1"/>
    <col min="9" max="9" width="11.5703125" bestFit="1" customWidth="1"/>
  </cols>
  <sheetData>
    <row r="1" spans="1:8">
      <c r="A1" s="49" t="s">
        <v>163</v>
      </c>
      <c r="B1" s="49"/>
      <c r="C1" s="49"/>
      <c r="D1" s="49"/>
      <c r="E1" s="49"/>
      <c r="F1" s="49"/>
      <c r="G1" s="49"/>
      <c r="H1" s="49"/>
    </row>
    <row r="2" spans="1:8">
      <c r="A2" s="56" t="s">
        <v>152</v>
      </c>
      <c r="B2" s="56"/>
      <c r="C2" s="56"/>
      <c r="D2" s="56"/>
      <c r="E2" s="56"/>
      <c r="F2" s="56"/>
      <c r="G2" s="56"/>
      <c r="H2" s="56"/>
    </row>
    <row r="3" spans="1:8">
      <c r="A3" s="51" t="s">
        <v>2</v>
      </c>
      <c r="B3" s="52" t="s">
        <v>3</v>
      </c>
      <c r="C3" s="51" t="s">
        <v>4</v>
      </c>
      <c r="D3" s="53" t="s">
        <v>77</v>
      </c>
      <c r="E3" s="53"/>
      <c r="F3" s="53"/>
      <c r="G3" s="54" t="s">
        <v>5</v>
      </c>
      <c r="H3" s="54" t="s">
        <v>147</v>
      </c>
    </row>
    <row r="4" spans="1:8" ht="15" customHeight="1">
      <c r="A4" s="51"/>
      <c r="B4" s="52"/>
      <c r="C4" s="51"/>
      <c r="D4" s="40" t="s">
        <v>0</v>
      </c>
      <c r="E4" s="40" t="s">
        <v>157</v>
      </c>
      <c r="F4" s="40" t="s">
        <v>1</v>
      </c>
      <c r="G4" s="54"/>
      <c r="H4" s="54"/>
    </row>
    <row r="5" spans="1:8">
      <c r="A5" s="18">
        <v>1</v>
      </c>
      <c r="B5" s="12" t="s">
        <v>93</v>
      </c>
      <c r="C5" s="13" t="s">
        <v>6</v>
      </c>
      <c r="D5" s="19">
        <v>4000</v>
      </c>
      <c r="E5" s="42"/>
      <c r="F5" s="14">
        <f t="shared" ref="F5:F34" si="0">SUM(D5:E5)</f>
        <v>4000</v>
      </c>
      <c r="G5" s="34"/>
      <c r="H5" s="29">
        <f t="shared" ref="H5:H34" si="1">SUM(F5*G5)</f>
        <v>0</v>
      </c>
    </row>
    <row r="6" spans="1:8">
      <c r="A6" s="18">
        <v>2</v>
      </c>
      <c r="B6" s="12" t="s">
        <v>94</v>
      </c>
      <c r="C6" s="13" t="s">
        <v>87</v>
      </c>
      <c r="D6" s="19">
        <v>200</v>
      </c>
      <c r="E6" s="42"/>
      <c r="F6" s="14">
        <f t="shared" si="0"/>
        <v>200</v>
      </c>
      <c r="G6" s="34"/>
      <c r="H6" s="29">
        <f t="shared" si="1"/>
        <v>0</v>
      </c>
    </row>
    <row r="7" spans="1:8">
      <c r="A7" s="18">
        <v>3</v>
      </c>
      <c r="B7" s="12" t="s">
        <v>95</v>
      </c>
      <c r="C7" s="13" t="s">
        <v>8</v>
      </c>
      <c r="D7" s="19">
        <v>2000</v>
      </c>
      <c r="E7" s="42"/>
      <c r="F7" s="14">
        <f t="shared" si="0"/>
        <v>2000</v>
      </c>
      <c r="G7" s="34"/>
      <c r="H7" s="29">
        <f t="shared" si="1"/>
        <v>0</v>
      </c>
    </row>
    <row r="8" spans="1:8">
      <c r="A8" s="18">
        <v>4</v>
      </c>
      <c r="B8" s="12" t="s">
        <v>96</v>
      </c>
      <c r="C8" s="13" t="s">
        <v>8</v>
      </c>
      <c r="D8" s="19">
        <v>1000</v>
      </c>
      <c r="E8" s="42"/>
      <c r="F8" s="14">
        <f t="shared" si="0"/>
        <v>1000</v>
      </c>
      <c r="G8" s="34"/>
      <c r="H8" s="29">
        <f t="shared" si="1"/>
        <v>0</v>
      </c>
    </row>
    <row r="9" spans="1:8">
      <c r="A9" s="18">
        <v>5</v>
      </c>
      <c r="B9" s="12" t="s">
        <v>97</v>
      </c>
      <c r="C9" s="13" t="s">
        <v>8</v>
      </c>
      <c r="D9" s="19">
        <v>1000</v>
      </c>
      <c r="E9" s="42"/>
      <c r="F9" s="14">
        <f t="shared" si="0"/>
        <v>1000</v>
      </c>
      <c r="G9" s="34"/>
      <c r="H9" s="29">
        <f t="shared" si="1"/>
        <v>0</v>
      </c>
    </row>
    <row r="10" spans="1:8">
      <c r="A10" s="18">
        <v>6</v>
      </c>
      <c r="B10" s="12" t="s">
        <v>98</v>
      </c>
      <c r="C10" s="13" t="s">
        <v>8</v>
      </c>
      <c r="D10" s="19">
        <v>1000</v>
      </c>
      <c r="E10" s="42"/>
      <c r="F10" s="14">
        <f t="shared" si="0"/>
        <v>1000</v>
      </c>
      <c r="G10" s="34"/>
      <c r="H10" s="29">
        <f t="shared" si="1"/>
        <v>0</v>
      </c>
    </row>
    <row r="11" spans="1:8">
      <c r="A11" s="18">
        <v>7</v>
      </c>
      <c r="B11" s="12" t="s">
        <v>99</v>
      </c>
      <c r="C11" s="13" t="s">
        <v>8</v>
      </c>
      <c r="D11" s="19">
        <v>600</v>
      </c>
      <c r="E11" s="42"/>
      <c r="F11" s="14">
        <f t="shared" si="0"/>
        <v>600</v>
      </c>
      <c r="G11" s="34"/>
      <c r="H11" s="29">
        <f t="shared" si="1"/>
        <v>0</v>
      </c>
    </row>
    <row r="12" spans="1:8">
      <c r="A12" s="18">
        <v>8</v>
      </c>
      <c r="B12" s="12" t="s">
        <v>100</v>
      </c>
      <c r="C12" s="13" t="s">
        <v>8</v>
      </c>
      <c r="D12" s="19">
        <v>200</v>
      </c>
      <c r="E12" s="42"/>
      <c r="F12" s="14">
        <f t="shared" si="0"/>
        <v>200</v>
      </c>
      <c r="G12" s="34"/>
      <c r="H12" s="29">
        <f t="shared" si="1"/>
        <v>0</v>
      </c>
    </row>
    <row r="13" spans="1:8">
      <c r="A13" s="18">
        <v>9</v>
      </c>
      <c r="B13" s="12" t="s">
        <v>101</v>
      </c>
      <c r="C13" s="13" t="s">
        <v>8</v>
      </c>
      <c r="D13" s="19">
        <v>1400</v>
      </c>
      <c r="E13" s="42"/>
      <c r="F13" s="14">
        <f t="shared" si="0"/>
        <v>1400</v>
      </c>
      <c r="G13" s="34"/>
      <c r="H13" s="29">
        <f t="shared" si="1"/>
        <v>0</v>
      </c>
    </row>
    <row r="14" spans="1:8">
      <c r="A14" s="18">
        <v>10</v>
      </c>
      <c r="B14" s="12" t="s">
        <v>102</v>
      </c>
      <c r="C14" s="13" t="s">
        <v>8</v>
      </c>
      <c r="D14" s="19">
        <v>800</v>
      </c>
      <c r="E14" s="42"/>
      <c r="F14" s="14">
        <f t="shared" si="0"/>
        <v>800</v>
      </c>
      <c r="G14" s="34"/>
      <c r="H14" s="29">
        <f t="shared" si="1"/>
        <v>0</v>
      </c>
    </row>
    <row r="15" spans="1:8">
      <c r="A15" s="18">
        <v>11</v>
      </c>
      <c r="B15" s="12" t="s">
        <v>103</v>
      </c>
      <c r="C15" s="13" t="s">
        <v>8</v>
      </c>
      <c r="D15" s="19">
        <v>1000</v>
      </c>
      <c r="E15" s="42"/>
      <c r="F15" s="14">
        <f t="shared" si="0"/>
        <v>1000</v>
      </c>
      <c r="G15" s="34"/>
      <c r="H15" s="29">
        <f t="shared" si="1"/>
        <v>0</v>
      </c>
    </row>
    <row r="16" spans="1:8">
      <c r="A16" s="18">
        <v>12</v>
      </c>
      <c r="B16" s="12" t="s">
        <v>104</v>
      </c>
      <c r="C16" s="13" t="s">
        <v>87</v>
      </c>
      <c r="D16" s="19">
        <v>400</v>
      </c>
      <c r="E16" s="42"/>
      <c r="F16" s="14">
        <f t="shared" si="0"/>
        <v>400</v>
      </c>
      <c r="G16" s="34"/>
      <c r="H16" s="29">
        <f t="shared" si="1"/>
        <v>0</v>
      </c>
    </row>
    <row r="17" spans="1:8">
      <c r="A17" s="18">
        <v>13</v>
      </c>
      <c r="B17" s="12" t="s">
        <v>105</v>
      </c>
      <c r="C17" s="13" t="s">
        <v>88</v>
      </c>
      <c r="D17" s="19">
        <v>200</v>
      </c>
      <c r="E17" s="42"/>
      <c r="F17" s="14">
        <f t="shared" si="0"/>
        <v>200</v>
      </c>
      <c r="G17" s="34"/>
      <c r="H17" s="29">
        <f t="shared" si="1"/>
        <v>0</v>
      </c>
    </row>
    <row r="18" spans="1:8">
      <c r="A18" s="18">
        <v>14</v>
      </c>
      <c r="B18" s="12" t="s">
        <v>89</v>
      </c>
      <c r="C18" s="13" t="s">
        <v>6</v>
      </c>
      <c r="D18" s="19">
        <v>1000</v>
      </c>
      <c r="E18" s="42"/>
      <c r="F18" s="14">
        <f t="shared" si="0"/>
        <v>1000</v>
      </c>
      <c r="G18" s="34"/>
      <c r="H18" s="29">
        <f t="shared" si="1"/>
        <v>0</v>
      </c>
    </row>
    <row r="19" spans="1:8">
      <c r="A19" s="18">
        <v>15</v>
      </c>
      <c r="B19" s="12" t="s">
        <v>90</v>
      </c>
      <c r="C19" s="13" t="s">
        <v>8</v>
      </c>
      <c r="D19" s="19">
        <v>200</v>
      </c>
      <c r="E19" s="42"/>
      <c r="F19" s="14">
        <f t="shared" si="0"/>
        <v>200</v>
      </c>
      <c r="G19" s="36"/>
      <c r="H19" s="29">
        <f t="shared" si="1"/>
        <v>0</v>
      </c>
    </row>
    <row r="20" spans="1:8">
      <c r="A20" s="18">
        <v>16</v>
      </c>
      <c r="B20" s="12" t="s">
        <v>106</v>
      </c>
      <c r="C20" s="13" t="s">
        <v>8</v>
      </c>
      <c r="D20" s="19">
        <v>2000</v>
      </c>
      <c r="E20" s="42"/>
      <c r="F20" s="14">
        <f t="shared" si="0"/>
        <v>2000</v>
      </c>
      <c r="G20" s="34"/>
      <c r="H20" s="29">
        <f t="shared" si="1"/>
        <v>0</v>
      </c>
    </row>
    <row r="21" spans="1:8">
      <c r="A21" s="18">
        <v>17</v>
      </c>
      <c r="B21" s="12" t="s">
        <v>107</v>
      </c>
      <c r="C21" s="13" t="s">
        <v>8</v>
      </c>
      <c r="D21" s="19">
        <v>3400</v>
      </c>
      <c r="E21" s="42"/>
      <c r="F21" s="14">
        <f t="shared" si="0"/>
        <v>3400</v>
      </c>
      <c r="G21" s="34"/>
      <c r="H21" s="29">
        <f t="shared" si="1"/>
        <v>0</v>
      </c>
    </row>
    <row r="22" spans="1:8">
      <c r="A22" s="18">
        <v>18</v>
      </c>
      <c r="B22" s="12" t="s">
        <v>108</v>
      </c>
      <c r="C22" s="13" t="s">
        <v>8</v>
      </c>
      <c r="D22" s="19">
        <v>300</v>
      </c>
      <c r="E22" s="42"/>
      <c r="F22" s="14">
        <f t="shared" si="0"/>
        <v>300</v>
      </c>
      <c r="G22" s="34"/>
      <c r="H22" s="29">
        <f t="shared" si="1"/>
        <v>0</v>
      </c>
    </row>
    <row r="23" spans="1:8">
      <c r="A23" s="18">
        <v>19</v>
      </c>
      <c r="B23" s="12" t="s">
        <v>109</v>
      </c>
      <c r="C23" s="13" t="s">
        <v>8</v>
      </c>
      <c r="D23" s="19">
        <v>3000</v>
      </c>
      <c r="E23" s="42"/>
      <c r="F23" s="14">
        <f t="shared" si="0"/>
        <v>3000</v>
      </c>
      <c r="G23" s="34"/>
      <c r="H23" s="29">
        <f t="shared" si="1"/>
        <v>0</v>
      </c>
    </row>
    <row r="24" spans="1:8">
      <c r="A24" s="18">
        <v>20</v>
      </c>
      <c r="B24" s="12" t="s">
        <v>110</v>
      </c>
      <c r="C24" s="13" t="s">
        <v>8</v>
      </c>
      <c r="D24" s="19">
        <v>9000</v>
      </c>
      <c r="E24" s="42"/>
      <c r="F24" s="14">
        <f t="shared" si="0"/>
        <v>9000</v>
      </c>
      <c r="G24" s="34"/>
      <c r="H24" s="29">
        <f t="shared" si="1"/>
        <v>0</v>
      </c>
    </row>
    <row r="25" spans="1:8">
      <c r="A25" s="18">
        <v>21</v>
      </c>
      <c r="B25" s="12" t="s">
        <v>111</v>
      </c>
      <c r="C25" s="13" t="s">
        <v>8</v>
      </c>
      <c r="D25" s="19">
        <v>1400</v>
      </c>
      <c r="E25" s="42"/>
      <c r="F25" s="14">
        <f t="shared" si="0"/>
        <v>1400</v>
      </c>
      <c r="G25" s="34"/>
      <c r="H25" s="29">
        <f t="shared" si="1"/>
        <v>0</v>
      </c>
    </row>
    <row r="26" spans="1:8">
      <c r="A26" s="18">
        <v>22</v>
      </c>
      <c r="B26" s="12" t="s">
        <v>112</v>
      </c>
      <c r="C26" s="13" t="s">
        <v>8</v>
      </c>
      <c r="D26" s="19">
        <v>200</v>
      </c>
      <c r="E26" s="42"/>
      <c r="F26" s="14">
        <f t="shared" si="0"/>
        <v>200</v>
      </c>
      <c r="G26" s="34"/>
      <c r="H26" s="29">
        <f t="shared" si="1"/>
        <v>0</v>
      </c>
    </row>
    <row r="27" spans="1:8">
      <c r="A27" s="18">
        <v>23</v>
      </c>
      <c r="B27" s="12" t="s">
        <v>113</v>
      </c>
      <c r="C27" s="13" t="s">
        <v>8</v>
      </c>
      <c r="D27" s="19">
        <v>1400</v>
      </c>
      <c r="E27" s="42"/>
      <c r="F27" s="14">
        <f t="shared" si="0"/>
        <v>1400</v>
      </c>
      <c r="G27" s="34"/>
      <c r="H27" s="29">
        <f t="shared" si="1"/>
        <v>0</v>
      </c>
    </row>
    <row r="28" spans="1:8">
      <c r="A28" s="18">
        <v>24</v>
      </c>
      <c r="B28" s="12" t="s">
        <v>114</v>
      </c>
      <c r="C28" s="13" t="s">
        <v>8</v>
      </c>
      <c r="D28" s="19">
        <v>200</v>
      </c>
      <c r="E28" s="42"/>
      <c r="F28" s="14">
        <f t="shared" si="0"/>
        <v>200</v>
      </c>
      <c r="G28" s="34"/>
      <c r="H28" s="29">
        <f t="shared" si="1"/>
        <v>0</v>
      </c>
    </row>
    <row r="29" spans="1:8">
      <c r="A29" s="18">
        <v>25</v>
      </c>
      <c r="B29" s="12" t="s">
        <v>115</v>
      </c>
      <c r="C29" s="13" t="s">
        <v>8</v>
      </c>
      <c r="D29" s="19">
        <v>500</v>
      </c>
      <c r="E29" s="42"/>
      <c r="F29" s="14">
        <f t="shared" si="0"/>
        <v>500</v>
      </c>
      <c r="G29" s="34"/>
      <c r="H29" s="29">
        <f t="shared" si="1"/>
        <v>0</v>
      </c>
    </row>
    <row r="30" spans="1:8">
      <c r="A30" s="18">
        <v>26</v>
      </c>
      <c r="B30" s="12" t="s">
        <v>116</v>
      </c>
      <c r="C30" s="13" t="s">
        <v>87</v>
      </c>
      <c r="D30" s="19">
        <v>400</v>
      </c>
      <c r="E30" s="42"/>
      <c r="F30" s="14">
        <f t="shared" si="0"/>
        <v>400</v>
      </c>
      <c r="G30" s="34"/>
      <c r="H30" s="29">
        <f t="shared" si="1"/>
        <v>0</v>
      </c>
    </row>
    <row r="31" spans="1:8">
      <c r="A31" s="18">
        <v>27</v>
      </c>
      <c r="B31" s="12" t="s">
        <v>117</v>
      </c>
      <c r="C31" s="13" t="s">
        <v>91</v>
      </c>
      <c r="D31" s="19">
        <v>420</v>
      </c>
      <c r="E31" s="42"/>
      <c r="F31" s="14">
        <f t="shared" si="0"/>
        <v>420</v>
      </c>
      <c r="G31" s="34"/>
      <c r="H31" s="29">
        <f t="shared" si="1"/>
        <v>0</v>
      </c>
    </row>
    <row r="32" spans="1:8">
      <c r="A32" s="18">
        <v>28</v>
      </c>
      <c r="B32" s="12" t="s">
        <v>92</v>
      </c>
      <c r="C32" s="13" t="s">
        <v>8</v>
      </c>
      <c r="D32" s="19">
        <v>320</v>
      </c>
      <c r="E32" s="42"/>
      <c r="F32" s="14">
        <f t="shared" si="0"/>
        <v>320</v>
      </c>
      <c r="G32" s="34"/>
      <c r="H32" s="29">
        <f t="shared" si="1"/>
        <v>0</v>
      </c>
    </row>
    <row r="33" spans="1:10">
      <c r="A33" s="18">
        <v>29</v>
      </c>
      <c r="B33" s="12" t="s">
        <v>118</v>
      </c>
      <c r="C33" s="13" t="s">
        <v>8</v>
      </c>
      <c r="D33" s="19">
        <v>300</v>
      </c>
      <c r="E33" s="42"/>
      <c r="F33" s="14">
        <f t="shared" si="0"/>
        <v>300</v>
      </c>
      <c r="G33" s="34"/>
      <c r="H33" s="29">
        <f t="shared" si="1"/>
        <v>0</v>
      </c>
    </row>
    <row r="34" spans="1:10">
      <c r="A34" s="18">
        <v>30</v>
      </c>
      <c r="B34" s="12" t="s">
        <v>119</v>
      </c>
      <c r="C34" s="13" t="s">
        <v>8</v>
      </c>
      <c r="D34" s="19">
        <v>800</v>
      </c>
      <c r="E34" s="42"/>
      <c r="F34" s="14">
        <f t="shared" si="0"/>
        <v>800</v>
      </c>
      <c r="G34" s="34"/>
      <c r="H34" s="29">
        <f t="shared" si="1"/>
        <v>0</v>
      </c>
    </row>
    <row r="35" spans="1:10">
      <c r="A35" s="46" t="s">
        <v>148</v>
      </c>
      <c r="B35" s="47"/>
      <c r="C35" s="47"/>
      <c r="D35" s="47"/>
      <c r="E35" s="47"/>
      <c r="F35" s="47"/>
      <c r="G35" s="47"/>
      <c r="H35" s="35">
        <f>SUM(H5:H34)</f>
        <v>0</v>
      </c>
    </row>
    <row r="36" spans="1:10">
      <c r="A36" s="48" t="s">
        <v>10</v>
      </c>
      <c r="B36" s="48"/>
      <c r="C36" s="48"/>
      <c r="D36" s="48"/>
      <c r="E36" s="48"/>
      <c r="F36" s="48"/>
      <c r="G36" s="48"/>
      <c r="H36" s="31">
        <f>SUM(H35*13%)</f>
        <v>0</v>
      </c>
    </row>
    <row r="37" spans="1:10">
      <c r="A37" s="48" t="s">
        <v>140</v>
      </c>
      <c r="B37" s="48"/>
      <c r="C37" s="48"/>
      <c r="D37" s="48"/>
      <c r="E37" s="48"/>
      <c r="F37" s="48"/>
      <c r="G37" s="48"/>
      <c r="H37" s="31">
        <f>SUM(H35:H36)</f>
        <v>0</v>
      </c>
    </row>
    <row r="39" spans="1:10">
      <c r="F39" s="44"/>
      <c r="G39" s="41"/>
      <c r="H39" s="64" t="s">
        <v>166</v>
      </c>
      <c r="I39" s="1"/>
      <c r="J39" s="1"/>
    </row>
    <row r="40" spans="1:10">
      <c r="F40" s="44"/>
      <c r="G40" s="41"/>
      <c r="H40" s="64"/>
      <c r="I40" s="1"/>
      <c r="J40" s="1"/>
    </row>
    <row r="41" spans="1:10">
      <c r="F41" s="44"/>
      <c r="G41" s="41"/>
      <c r="H41" s="64"/>
      <c r="I41" s="1"/>
      <c r="J41" s="1"/>
    </row>
    <row r="42" spans="1:10">
      <c r="F42" s="44"/>
      <c r="G42" s="41"/>
      <c r="H42" s="64" t="s">
        <v>167</v>
      </c>
      <c r="I42" s="1"/>
      <c r="J42" s="1"/>
    </row>
    <row r="43" spans="1:10">
      <c r="F43" s="44"/>
      <c r="G43" s="41"/>
      <c r="H43" s="64"/>
      <c r="I43" s="1"/>
      <c r="J43" s="1"/>
    </row>
    <row r="44" spans="1:10">
      <c r="F44" s="44"/>
      <c r="G44" s="41"/>
      <c r="H44" s="64"/>
      <c r="I44" s="1"/>
      <c r="J44" s="1"/>
    </row>
    <row r="45" spans="1:10">
      <c r="F45" s="44"/>
      <c r="G45" s="41"/>
      <c r="H45" s="64" t="s">
        <v>168</v>
      </c>
      <c r="I45" s="1"/>
      <c r="J45" s="1"/>
    </row>
    <row r="46" spans="1:10">
      <c r="F46" s="44"/>
      <c r="G46" s="41"/>
      <c r="H46" s="65" t="s">
        <v>169</v>
      </c>
      <c r="I46" s="1"/>
      <c r="J46" s="1"/>
    </row>
  </sheetData>
  <mergeCells count="11">
    <mergeCell ref="A1:H1"/>
    <mergeCell ref="A35:G35"/>
    <mergeCell ref="A36:G36"/>
    <mergeCell ref="A37:G37"/>
    <mergeCell ref="A2:H2"/>
    <mergeCell ref="A3:A4"/>
    <mergeCell ref="B3:B4"/>
    <mergeCell ref="C3:C4"/>
    <mergeCell ref="D3:F3"/>
    <mergeCell ref="G3:G4"/>
    <mergeCell ref="H3:H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S28" sqref="S28"/>
    </sheetView>
  </sheetViews>
  <sheetFormatPr defaultRowHeight="15"/>
  <cols>
    <col min="1" max="1" width="4.140625" style="10" bestFit="1" customWidth="1"/>
    <col min="2" max="2" width="42.28515625" bestFit="1" customWidth="1"/>
    <col min="3" max="3" width="5" bestFit="1" customWidth="1"/>
    <col min="4" max="4" width="7.140625" style="44" customWidth="1"/>
    <col min="5" max="5" width="7.28515625" style="41" customWidth="1"/>
    <col min="6" max="6" width="7.7109375" style="41" customWidth="1"/>
    <col min="7" max="7" width="5.5703125" style="1" bestFit="1" customWidth="1"/>
    <col min="8" max="8" width="9.85546875" style="1" bestFit="1" customWidth="1"/>
    <col min="9" max="9" width="11.5703125" bestFit="1" customWidth="1"/>
  </cols>
  <sheetData>
    <row r="1" spans="1:10">
      <c r="A1" s="49" t="s">
        <v>163</v>
      </c>
      <c r="B1" s="49"/>
      <c r="C1" s="49"/>
      <c r="D1" s="49"/>
      <c r="E1" s="49"/>
      <c r="F1" s="49"/>
      <c r="G1" s="49"/>
      <c r="H1" s="49"/>
    </row>
    <row r="2" spans="1:10">
      <c r="A2" s="56" t="s">
        <v>164</v>
      </c>
      <c r="B2" s="56"/>
      <c r="C2" s="56"/>
      <c r="D2" s="56"/>
      <c r="E2" s="56"/>
      <c r="F2" s="56"/>
      <c r="G2" s="56"/>
      <c r="H2" s="56"/>
    </row>
    <row r="3" spans="1:10">
      <c r="A3" s="51" t="s">
        <v>2</v>
      </c>
      <c r="B3" s="52" t="s">
        <v>3</v>
      </c>
      <c r="C3" s="51" t="s">
        <v>4</v>
      </c>
      <c r="D3" s="53" t="s">
        <v>77</v>
      </c>
      <c r="E3" s="53"/>
      <c r="F3" s="53"/>
      <c r="G3" s="54" t="s">
        <v>5</v>
      </c>
      <c r="H3" s="54" t="s">
        <v>147</v>
      </c>
    </row>
    <row r="4" spans="1:10" ht="15" customHeight="1">
      <c r="A4" s="51"/>
      <c r="B4" s="52"/>
      <c r="C4" s="51"/>
      <c r="D4" s="40" t="s">
        <v>0</v>
      </c>
      <c r="E4" s="40" t="s">
        <v>157</v>
      </c>
      <c r="F4" s="40" t="s">
        <v>1</v>
      </c>
      <c r="G4" s="54"/>
      <c r="H4" s="54"/>
    </row>
    <row r="5" spans="1:10">
      <c r="A5" s="18">
        <v>1</v>
      </c>
      <c r="B5" s="12" t="s">
        <v>120</v>
      </c>
      <c r="C5" s="7" t="s">
        <v>6</v>
      </c>
      <c r="D5" s="19">
        <v>18936</v>
      </c>
      <c r="E5" s="20"/>
      <c r="F5" s="14">
        <f>SUM(D5:E5)</f>
        <v>18936</v>
      </c>
      <c r="G5" s="28"/>
      <c r="H5" s="29">
        <f t="shared" ref="H5:H7" si="0">SUM(F5*G5)</f>
        <v>0</v>
      </c>
    </row>
    <row r="6" spans="1:10">
      <c r="A6" s="18">
        <v>2</v>
      </c>
      <c r="B6" s="12" t="s">
        <v>121</v>
      </c>
      <c r="C6" s="7" t="s">
        <v>6</v>
      </c>
      <c r="D6" s="19">
        <v>2000</v>
      </c>
      <c r="E6" s="20"/>
      <c r="F6" s="14">
        <f>SUM(D6:E6)</f>
        <v>2000</v>
      </c>
      <c r="G6" s="28"/>
      <c r="H6" s="29">
        <f t="shared" si="0"/>
        <v>0</v>
      </c>
    </row>
    <row r="7" spans="1:10">
      <c r="A7" s="18">
        <v>3</v>
      </c>
      <c r="B7" s="12" t="s">
        <v>122</v>
      </c>
      <c r="C7" s="7" t="s">
        <v>6</v>
      </c>
      <c r="D7" s="19">
        <v>8200</v>
      </c>
      <c r="E7" s="20"/>
      <c r="F7" s="14">
        <f>SUM(D7:E7)</f>
        <v>8200</v>
      </c>
      <c r="G7" s="28"/>
      <c r="H7" s="29">
        <f t="shared" si="0"/>
        <v>0</v>
      </c>
    </row>
    <row r="8" spans="1:10">
      <c r="A8" s="46" t="s">
        <v>148</v>
      </c>
      <c r="B8" s="47"/>
      <c r="C8" s="47"/>
      <c r="D8" s="47"/>
      <c r="E8" s="47"/>
      <c r="F8" s="47"/>
      <c r="G8" s="47"/>
      <c r="H8" s="35">
        <f>SUM(H5:H7)</f>
        <v>0</v>
      </c>
    </row>
    <row r="9" spans="1:10">
      <c r="A9" s="48" t="s">
        <v>10</v>
      </c>
      <c r="B9" s="48"/>
      <c r="C9" s="48"/>
      <c r="D9" s="48"/>
      <c r="E9" s="48"/>
      <c r="F9" s="48"/>
      <c r="G9" s="48"/>
      <c r="H9" s="31">
        <f>SUM(H8*13%)</f>
        <v>0</v>
      </c>
    </row>
    <row r="10" spans="1:10">
      <c r="A10" s="48" t="s">
        <v>142</v>
      </c>
      <c r="B10" s="48"/>
      <c r="C10" s="48"/>
      <c r="D10" s="48"/>
      <c r="E10" s="48"/>
      <c r="F10" s="48"/>
      <c r="G10" s="48"/>
      <c r="H10" s="31">
        <f>SUM(H8:H9)</f>
        <v>0</v>
      </c>
    </row>
    <row r="12" spans="1:10">
      <c r="F12" s="44"/>
      <c r="G12" s="41"/>
      <c r="H12" s="64" t="s">
        <v>166</v>
      </c>
      <c r="I12" s="1"/>
      <c r="J12" s="1"/>
    </row>
    <row r="13" spans="1:10">
      <c r="F13" s="44"/>
      <c r="G13" s="41"/>
      <c r="H13" s="64"/>
      <c r="I13" s="1"/>
      <c r="J13" s="1"/>
    </row>
    <row r="14" spans="1:10">
      <c r="F14" s="44"/>
      <c r="G14" s="41"/>
      <c r="H14" s="64"/>
      <c r="I14" s="1"/>
      <c r="J14" s="1"/>
    </row>
    <row r="15" spans="1:10">
      <c r="F15" s="44"/>
      <c r="G15" s="41"/>
      <c r="H15" s="64" t="s">
        <v>167</v>
      </c>
      <c r="I15" s="1"/>
      <c r="J15" s="1"/>
    </row>
    <row r="16" spans="1:10">
      <c r="F16" s="44"/>
      <c r="G16" s="41"/>
      <c r="H16" s="64"/>
      <c r="I16" s="1"/>
      <c r="J16" s="1"/>
    </row>
    <row r="17" spans="6:10">
      <c r="F17" s="44"/>
      <c r="G17" s="41"/>
      <c r="H17" s="64"/>
      <c r="I17" s="1"/>
      <c r="J17" s="1"/>
    </row>
    <row r="18" spans="6:10">
      <c r="F18" s="44"/>
      <c r="G18" s="41"/>
      <c r="H18" s="64" t="s">
        <v>168</v>
      </c>
      <c r="I18" s="1"/>
      <c r="J18" s="1"/>
    </row>
    <row r="19" spans="6:10">
      <c r="F19" s="44"/>
      <c r="G19" s="41"/>
      <c r="H19" s="65" t="s">
        <v>169</v>
      </c>
      <c r="I19" s="1"/>
      <c r="J19" s="1"/>
    </row>
  </sheetData>
  <mergeCells count="11">
    <mergeCell ref="A1:H1"/>
    <mergeCell ref="A8:G8"/>
    <mergeCell ref="A9:G9"/>
    <mergeCell ref="A10:G10"/>
    <mergeCell ref="A2:H2"/>
    <mergeCell ref="A3:A4"/>
    <mergeCell ref="B3:B4"/>
    <mergeCell ref="C3:C4"/>
    <mergeCell ref="D3:F3"/>
    <mergeCell ref="G3:G4"/>
    <mergeCell ref="H3:H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Q31" sqref="Q31"/>
    </sheetView>
  </sheetViews>
  <sheetFormatPr defaultRowHeight="15"/>
  <cols>
    <col min="1" max="1" width="4.140625" style="10" bestFit="1" customWidth="1"/>
    <col min="2" max="2" width="42.28515625" bestFit="1" customWidth="1"/>
    <col min="3" max="3" width="5" bestFit="1" customWidth="1"/>
    <col min="4" max="4" width="7.140625" style="44" customWidth="1"/>
    <col min="5" max="5" width="7.28515625" style="41" customWidth="1"/>
    <col min="6" max="6" width="7.7109375" style="41" customWidth="1"/>
    <col min="7" max="7" width="5.5703125" style="1" bestFit="1" customWidth="1"/>
    <col min="8" max="8" width="9.85546875" style="1" bestFit="1" customWidth="1"/>
    <col min="9" max="9" width="11.5703125" bestFit="1" customWidth="1"/>
  </cols>
  <sheetData>
    <row r="1" spans="1:10">
      <c r="A1" s="49" t="s">
        <v>163</v>
      </c>
      <c r="B1" s="49"/>
      <c r="C1" s="49"/>
      <c r="D1" s="49"/>
      <c r="E1" s="49"/>
      <c r="F1" s="49"/>
      <c r="G1" s="49"/>
      <c r="H1" s="49"/>
    </row>
    <row r="2" spans="1:10">
      <c r="A2" s="56" t="s">
        <v>150</v>
      </c>
      <c r="B2" s="56"/>
      <c r="C2" s="56"/>
      <c r="D2" s="56"/>
      <c r="E2" s="56"/>
      <c r="F2" s="56"/>
      <c r="G2" s="56"/>
      <c r="H2" s="56"/>
    </row>
    <row r="3" spans="1:10">
      <c r="A3" s="51" t="s">
        <v>2</v>
      </c>
      <c r="B3" s="52" t="s">
        <v>3</v>
      </c>
      <c r="C3" s="51" t="s">
        <v>4</v>
      </c>
      <c r="D3" s="53" t="s">
        <v>77</v>
      </c>
      <c r="E3" s="53"/>
      <c r="F3" s="53"/>
      <c r="G3" s="54" t="s">
        <v>5</v>
      </c>
      <c r="H3" s="54" t="s">
        <v>147</v>
      </c>
    </row>
    <row r="4" spans="1:10" ht="15" customHeight="1">
      <c r="A4" s="51"/>
      <c r="B4" s="52"/>
      <c r="C4" s="51"/>
      <c r="D4" s="40" t="s">
        <v>0</v>
      </c>
      <c r="E4" s="40" t="s">
        <v>157</v>
      </c>
      <c r="F4" s="40" t="s">
        <v>1</v>
      </c>
      <c r="G4" s="54"/>
      <c r="H4" s="54"/>
    </row>
    <row r="5" spans="1:10">
      <c r="A5" s="18">
        <v>1</v>
      </c>
      <c r="B5" s="21" t="s">
        <v>128</v>
      </c>
      <c r="C5" s="22" t="s">
        <v>8</v>
      </c>
      <c r="D5" s="19">
        <v>200</v>
      </c>
      <c r="E5" s="26"/>
      <c r="F5" s="14">
        <f t="shared" ref="F5:F11" si="0">SUM(D5:E5)</f>
        <v>200</v>
      </c>
      <c r="G5" s="37"/>
      <c r="H5" s="29">
        <f t="shared" ref="H5:H11" si="1">SUM(F5*G5)</f>
        <v>0</v>
      </c>
    </row>
    <row r="6" spans="1:10">
      <c r="A6" s="18">
        <v>2</v>
      </c>
      <c r="B6" s="21" t="s">
        <v>123</v>
      </c>
      <c r="C6" s="22" t="s">
        <v>8</v>
      </c>
      <c r="D6" s="19">
        <v>110</v>
      </c>
      <c r="E6" s="26"/>
      <c r="F6" s="14">
        <f t="shared" si="0"/>
        <v>110</v>
      </c>
      <c r="G6" s="37"/>
      <c r="H6" s="29">
        <f t="shared" si="1"/>
        <v>0</v>
      </c>
    </row>
    <row r="7" spans="1:10">
      <c r="A7" s="18">
        <v>3</v>
      </c>
      <c r="B7" s="21" t="s">
        <v>129</v>
      </c>
      <c r="C7" s="22" t="s">
        <v>8</v>
      </c>
      <c r="D7" s="19">
        <v>80</v>
      </c>
      <c r="E7" s="26"/>
      <c r="F7" s="14">
        <f t="shared" si="0"/>
        <v>80</v>
      </c>
      <c r="G7" s="37"/>
      <c r="H7" s="29">
        <f t="shared" si="1"/>
        <v>0</v>
      </c>
    </row>
    <row r="8" spans="1:10">
      <c r="A8" s="18">
        <v>4</v>
      </c>
      <c r="B8" s="21" t="s">
        <v>124</v>
      </c>
      <c r="C8" s="22" t="s">
        <v>8</v>
      </c>
      <c r="D8" s="19">
        <v>600</v>
      </c>
      <c r="E8" s="26"/>
      <c r="F8" s="14">
        <f t="shared" si="0"/>
        <v>600</v>
      </c>
      <c r="G8" s="37"/>
      <c r="H8" s="29">
        <f t="shared" si="1"/>
        <v>0</v>
      </c>
    </row>
    <row r="9" spans="1:10">
      <c r="A9" s="18">
        <v>5</v>
      </c>
      <c r="B9" s="21" t="s">
        <v>125</v>
      </c>
      <c r="C9" s="22" t="s">
        <v>8</v>
      </c>
      <c r="D9" s="19">
        <v>120</v>
      </c>
      <c r="E9" s="26"/>
      <c r="F9" s="14">
        <f t="shared" si="0"/>
        <v>120</v>
      </c>
      <c r="G9" s="37"/>
      <c r="H9" s="29">
        <f t="shared" si="1"/>
        <v>0</v>
      </c>
    </row>
    <row r="10" spans="1:10">
      <c r="A10" s="18">
        <v>6</v>
      </c>
      <c r="B10" s="21" t="s">
        <v>126</v>
      </c>
      <c r="C10" s="22" t="s">
        <v>8</v>
      </c>
      <c r="D10" s="19">
        <v>140</v>
      </c>
      <c r="E10" s="26"/>
      <c r="F10" s="14">
        <f t="shared" si="0"/>
        <v>140</v>
      </c>
      <c r="G10" s="37"/>
      <c r="H10" s="29">
        <f t="shared" si="1"/>
        <v>0</v>
      </c>
    </row>
    <row r="11" spans="1:10">
      <c r="A11" s="18">
        <v>7</v>
      </c>
      <c r="B11" s="21" t="s">
        <v>127</v>
      </c>
      <c r="C11" s="22" t="s">
        <v>8</v>
      </c>
      <c r="D11" s="19">
        <v>600</v>
      </c>
      <c r="E11" s="26"/>
      <c r="F11" s="14">
        <f t="shared" si="0"/>
        <v>600</v>
      </c>
      <c r="G11" s="37"/>
      <c r="H11" s="29">
        <f t="shared" si="1"/>
        <v>0</v>
      </c>
    </row>
    <row r="12" spans="1:10">
      <c r="A12" s="46" t="s">
        <v>148</v>
      </c>
      <c r="B12" s="47"/>
      <c r="C12" s="47"/>
      <c r="D12" s="47"/>
      <c r="E12" s="47"/>
      <c r="F12" s="47"/>
      <c r="G12" s="47"/>
      <c r="H12" s="35">
        <f>SUM(H5:H11)</f>
        <v>0</v>
      </c>
    </row>
    <row r="13" spans="1:10">
      <c r="A13" s="48" t="s">
        <v>80</v>
      </c>
      <c r="B13" s="48"/>
      <c r="C13" s="48"/>
      <c r="D13" s="48"/>
      <c r="E13" s="48"/>
      <c r="F13" s="48"/>
      <c r="G13" s="48"/>
      <c r="H13" s="35">
        <f>SUM(H12*24%)</f>
        <v>0</v>
      </c>
    </row>
    <row r="14" spans="1:10">
      <c r="A14" s="48" t="s">
        <v>143</v>
      </c>
      <c r="B14" s="48"/>
      <c r="C14" s="48"/>
      <c r="D14" s="48"/>
      <c r="E14" s="48"/>
      <c r="F14" s="48"/>
      <c r="G14" s="48"/>
      <c r="H14" s="35">
        <f>SUM(H12:H13)</f>
        <v>0</v>
      </c>
    </row>
    <row r="16" spans="1:10">
      <c r="F16" s="44"/>
      <c r="G16" s="41"/>
      <c r="H16" s="64" t="s">
        <v>166</v>
      </c>
      <c r="I16" s="1"/>
      <c r="J16" s="1"/>
    </row>
    <row r="17" spans="6:10">
      <c r="F17" s="44"/>
      <c r="G17" s="41"/>
      <c r="H17" s="64"/>
      <c r="I17" s="1"/>
      <c r="J17" s="1"/>
    </row>
    <row r="18" spans="6:10">
      <c r="F18" s="44"/>
      <c r="G18" s="41"/>
      <c r="H18" s="64"/>
      <c r="I18" s="1"/>
      <c r="J18" s="1"/>
    </row>
    <row r="19" spans="6:10">
      <c r="F19" s="44"/>
      <c r="G19" s="41"/>
      <c r="H19" s="64" t="s">
        <v>167</v>
      </c>
      <c r="I19" s="1"/>
      <c r="J19" s="1"/>
    </row>
    <row r="20" spans="6:10">
      <c r="F20" s="44"/>
      <c r="G20" s="41"/>
      <c r="H20" s="64"/>
      <c r="I20" s="1"/>
      <c r="J20" s="1"/>
    </row>
    <row r="21" spans="6:10">
      <c r="F21" s="44"/>
      <c r="G21" s="41"/>
      <c r="H21" s="64"/>
      <c r="I21" s="1"/>
      <c r="J21" s="1"/>
    </row>
    <row r="22" spans="6:10">
      <c r="F22" s="44"/>
      <c r="G22" s="41"/>
      <c r="H22" s="64" t="s">
        <v>168</v>
      </c>
      <c r="I22" s="1"/>
      <c r="J22" s="1"/>
    </row>
    <row r="23" spans="6:10">
      <c r="F23" s="44"/>
      <c r="G23" s="41"/>
      <c r="H23" s="65" t="s">
        <v>169</v>
      </c>
      <c r="I23" s="1"/>
      <c r="J23" s="1"/>
    </row>
  </sheetData>
  <mergeCells count="11">
    <mergeCell ref="A1:H1"/>
    <mergeCell ref="A12:G12"/>
    <mergeCell ref="A13:G13"/>
    <mergeCell ref="A14:G14"/>
    <mergeCell ref="A2:H2"/>
    <mergeCell ref="A3:A4"/>
    <mergeCell ref="B3:B4"/>
    <mergeCell ref="C3:C4"/>
    <mergeCell ref="D3:F3"/>
    <mergeCell ref="G3:G4"/>
    <mergeCell ref="H3:H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R34" sqref="R34"/>
    </sheetView>
  </sheetViews>
  <sheetFormatPr defaultRowHeight="15"/>
  <cols>
    <col min="1" max="1" width="4.140625" style="10" bestFit="1" customWidth="1"/>
    <col min="2" max="2" width="42.28515625" bestFit="1" customWidth="1"/>
    <col min="3" max="3" width="5" bestFit="1" customWidth="1"/>
    <col min="4" max="4" width="7.140625" style="44" customWidth="1"/>
    <col min="5" max="5" width="7.28515625" style="41" customWidth="1"/>
    <col min="6" max="6" width="7.7109375" style="41" customWidth="1"/>
    <col min="7" max="7" width="5.5703125" style="1" bestFit="1" customWidth="1"/>
    <col min="8" max="8" width="9.85546875" style="1" bestFit="1" customWidth="1"/>
    <col min="9" max="9" width="11.5703125" bestFit="1" customWidth="1"/>
  </cols>
  <sheetData>
    <row r="1" spans="1:10">
      <c r="A1" s="49" t="s">
        <v>163</v>
      </c>
      <c r="B1" s="49"/>
      <c r="C1" s="49"/>
      <c r="D1" s="49"/>
      <c r="E1" s="49"/>
      <c r="F1" s="49"/>
      <c r="G1" s="49"/>
      <c r="H1" s="49"/>
    </row>
    <row r="2" spans="1:10">
      <c r="A2" s="56" t="s">
        <v>149</v>
      </c>
      <c r="B2" s="56"/>
      <c r="C2" s="56"/>
      <c r="D2" s="56"/>
      <c r="E2" s="56"/>
      <c r="F2" s="56"/>
      <c r="G2" s="56"/>
      <c r="H2" s="56"/>
    </row>
    <row r="3" spans="1:10">
      <c r="A3" s="51" t="s">
        <v>2</v>
      </c>
      <c r="B3" s="52" t="s">
        <v>3</v>
      </c>
      <c r="C3" s="51" t="s">
        <v>4</v>
      </c>
      <c r="D3" s="53" t="s">
        <v>77</v>
      </c>
      <c r="E3" s="53"/>
      <c r="F3" s="53"/>
      <c r="G3" s="54" t="s">
        <v>5</v>
      </c>
      <c r="H3" s="54" t="s">
        <v>147</v>
      </c>
    </row>
    <row r="4" spans="1:10" ht="15" customHeight="1">
      <c r="A4" s="51"/>
      <c r="B4" s="52"/>
      <c r="C4" s="51"/>
      <c r="D4" s="40" t="s">
        <v>0</v>
      </c>
      <c r="E4" s="40" t="s">
        <v>157</v>
      </c>
      <c r="F4" s="40" t="s">
        <v>1</v>
      </c>
      <c r="G4" s="54"/>
      <c r="H4" s="54"/>
    </row>
    <row r="5" spans="1:10">
      <c r="A5" s="18">
        <v>1</v>
      </c>
      <c r="B5" s="23" t="s">
        <v>132</v>
      </c>
      <c r="C5" s="7" t="s">
        <v>8</v>
      </c>
      <c r="D5" s="19">
        <v>800</v>
      </c>
      <c r="E5" s="20"/>
      <c r="F5" s="14">
        <f>SUM(D5:E5)</f>
        <v>800</v>
      </c>
      <c r="G5" s="28"/>
      <c r="H5" s="29">
        <f t="shared" ref="H5:H8" si="0">SUM(F5*G5)</f>
        <v>0</v>
      </c>
    </row>
    <row r="6" spans="1:10">
      <c r="A6" s="18">
        <v>2</v>
      </c>
      <c r="B6" s="23" t="s">
        <v>131</v>
      </c>
      <c r="C6" s="7" t="s">
        <v>8</v>
      </c>
      <c r="D6" s="19">
        <v>1000</v>
      </c>
      <c r="E6" s="20"/>
      <c r="F6" s="14">
        <f>SUM(D6:E6)</f>
        <v>1000</v>
      </c>
      <c r="G6" s="28"/>
      <c r="H6" s="29">
        <f t="shared" si="0"/>
        <v>0</v>
      </c>
    </row>
    <row r="7" spans="1:10">
      <c r="A7" s="18">
        <v>3</v>
      </c>
      <c r="B7" s="23" t="s">
        <v>133</v>
      </c>
      <c r="C7" s="7" t="s">
        <v>8</v>
      </c>
      <c r="D7" s="19">
        <v>380</v>
      </c>
      <c r="E7" s="20"/>
      <c r="F7" s="14">
        <f>SUM(D7:E7)</f>
        <v>380</v>
      </c>
      <c r="G7" s="28"/>
      <c r="H7" s="29">
        <f t="shared" si="0"/>
        <v>0</v>
      </c>
    </row>
    <row r="8" spans="1:10">
      <c r="A8" s="18">
        <v>4</v>
      </c>
      <c r="B8" s="23" t="s">
        <v>130</v>
      </c>
      <c r="C8" s="7" t="s">
        <v>8</v>
      </c>
      <c r="D8" s="19">
        <v>1380</v>
      </c>
      <c r="E8" s="20"/>
      <c r="F8" s="14">
        <f>SUM(D8:E8)</f>
        <v>1380</v>
      </c>
      <c r="G8" s="28"/>
      <c r="H8" s="29">
        <f t="shared" si="0"/>
        <v>0</v>
      </c>
    </row>
    <row r="9" spans="1:10">
      <c r="A9" s="46" t="s">
        <v>148</v>
      </c>
      <c r="B9" s="47"/>
      <c r="C9" s="47"/>
      <c r="D9" s="47"/>
      <c r="E9" s="47"/>
      <c r="F9" s="47"/>
      <c r="G9" s="47"/>
      <c r="H9" s="35">
        <f>SUM(H5:H8)</f>
        <v>0</v>
      </c>
    </row>
    <row r="10" spans="1:10">
      <c r="A10" s="48" t="s">
        <v>10</v>
      </c>
      <c r="B10" s="48"/>
      <c r="C10" s="48"/>
      <c r="D10" s="48"/>
      <c r="E10" s="48"/>
      <c r="F10" s="48"/>
      <c r="G10" s="48"/>
      <c r="H10" s="31">
        <f>SUM(H9*13%)</f>
        <v>0</v>
      </c>
    </row>
    <row r="11" spans="1:10">
      <c r="A11" s="48" t="s">
        <v>144</v>
      </c>
      <c r="B11" s="48"/>
      <c r="C11" s="48"/>
      <c r="D11" s="48"/>
      <c r="E11" s="48"/>
      <c r="F11" s="48"/>
      <c r="G11" s="48"/>
      <c r="H11" s="31">
        <f>SUM(H9:H10)</f>
        <v>0</v>
      </c>
    </row>
    <row r="13" spans="1:10">
      <c r="F13" s="44"/>
      <c r="G13" s="41"/>
      <c r="H13" s="64" t="s">
        <v>166</v>
      </c>
      <c r="I13" s="1"/>
      <c r="J13" s="1"/>
    </row>
    <row r="14" spans="1:10">
      <c r="F14" s="44"/>
      <c r="G14" s="41"/>
      <c r="H14" s="64"/>
      <c r="I14" s="1"/>
      <c r="J14" s="1"/>
    </row>
    <row r="15" spans="1:10">
      <c r="F15" s="44"/>
      <c r="G15" s="41"/>
      <c r="H15" s="64"/>
      <c r="I15" s="1"/>
      <c r="J15" s="1"/>
    </row>
    <row r="16" spans="1:10">
      <c r="F16" s="44"/>
      <c r="G16" s="41"/>
      <c r="H16" s="64" t="s">
        <v>167</v>
      </c>
      <c r="I16" s="1"/>
      <c r="J16" s="1"/>
    </row>
    <row r="17" spans="6:10">
      <c r="F17" s="44"/>
      <c r="G17" s="41"/>
      <c r="H17" s="64"/>
      <c r="I17" s="1"/>
      <c r="J17" s="1"/>
    </row>
    <row r="18" spans="6:10">
      <c r="F18" s="44"/>
      <c r="G18" s="41"/>
      <c r="H18" s="64"/>
      <c r="I18" s="1"/>
      <c r="J18" s="1"/>
    </row>
    <row r="19" spans="6:10">
      <c r="F19" s="44"/>
      <c r="G19" s="41"/>
      <c r="H19" s="64" t="s">
        <v>168</v>
      </c>
      <c r="I19" s="1"/>
      <c r="J19" s="1"/>
    </row>
    <row r="20" spans="6:10">
      <c r="F20" s="44"/>
      <c r="G20" s="41"/>
      <c r="H20" s="65" t="s">
        <v>169</v>
      </c>
      <c r="I20" s="1"/>
      <c r="J20" s="1"/>
    </row>
  </sheetData>
  <mergeCells count="11">
    <mergeCell ref="A1:H1"/>
    <mergeCell ref="A9:G9"/>
    <mergeCell ref="A10:G10"/>
    <mergeCell ref="A11:G11"/>
    <mergeCell ref="A2:H2"/>
    <mergeCell ref="A3:A4"/>
    <mergeCell ref="B3:B4"/>
    <mergeCell ref="C3:C4"/>
    <mergeCell ref="D3:F3"/>
    <mergeCell ref="G3:G4"/>
    <mergeCell ref="H3:H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R31" sqref="R31"/>
    </sheetView>
  </sheetViews>
  <sheetFormatPr defaultRowHeight="15"/>
  <cols>
    <col min="1" max="1" width="4.140625" style="10" bestFit="1" customWidth="1"/>
    <col min="2" max="2" width="42.28515625" bestFit="1" customWidth="1"/>
    <col min="3" max="3" width="5" bestFit="1" customWidth="1"/>
    <col min="4" max="4" width="7.140625" style="44" customWidth="1"/>
    <col min="5" max="5" width="7.28515625" style="41" customWidth="1"/>
    <col min="6" max="6" width="7.7109375" style="41" customWidth="1"/>
    <col min="7" max="7" width="5.5703125" style="1" bestFit="1" customWidth="1"/>
    <col min="8" max="8" width="9.85546875" style="1" bestFit="1" customWidth="1"/>
    <col min="9" max="9" width="11.5703125" bestFit="1" customWidth="1"/>
  </cols>
  <sheetData>
    <row r="1" spans="1:11">
      <c r="A1" s="49" t="s">
        <v>162</v>
      </c>
      <c r="B1" s="49"/>
      <c r="C1" s="49"/>
      <c r="D1" s="49"/>
      <c r="E1" s="49"/>
      <c r="F1" s="49"/>
      <c r="G1" s="49"/>
      <c r="H1" s="49"/>
    </row>
    <row r="2" spans="1:11">
      <c r="A2" s="51" t="s">
        <v>2</v>
      </c>
      <c r="B2" s="52" t="s">
        <v>3</v>
      </c>
      <c r="C2" s="51" t="s">
        <v>4</v>
      </c>
      <c r="D2" s="53" t="s">
        <v>77</v>
      </c>
      <c r="E2" s="53"/>
      <c r="F2" s="53"/>
      <c r="G2" s="54" t="s">
        <v>5</v>
      </c>
      <c r="H2" s="54" t="s">
        <v>147</v>
      </c>
    </row>
    <row r="3" spans="1:11" ht="15" customHeight="1">
      <c r="A3" s="51"/>
      <c r="B3" s="52"/>
      <c r="C3" s="51"/>
      <c r="D3" s="40" t="s">
        <v>0</v>
      </c>
      <c r="E3" s="40" t="s">
        <v>157</v>
      </c>
      <c r="F3" s="40" t="s">
        <v>1</v>
      </c>
      <c r="G3" s="54"/>
      <c r="H3" s="54"/>
      <c r="K3" s="27"/>
    </row>
    <row r="4" spans="1:11">
      <c r="A4" s="25">
        <v>1</v>
      </c>
      <c r="B4" s="24" t="s">
        <v>135</v>
      </c>
      <c r="C4" s="25" t="s">
        <v>134</v>
      </c>
      <c r="D4" s="45">
        <v>28380</v>
      </c>
      <c r="E4" s="26">
        <v>144144</v>
      </c>
      <c r="F4" s="14">
        <f>SUM(D4:E4)</f>
        <v>172524</v>
      </c>
      <c r="G4" s="3"/>
      <c r="H4" s="33">
        <f t="shared" ref="H4" si="0">SUM(F4*G4)</f>
        <v>0</v>
      </c>
    </row>
    <row r="5" spans="1:11">
      <c r="A5" s="48" t="s">
        <v>10</v>
      </c>
      <c r="B5" s="48"/>
      <c r="C5" s="48"/>
      <c r="D5" s="48"/>
      <c r="E5" s="48"/>
      <c r="F5" s="48"/>
      <c r="G5" s="48"/>
      <c r="H5" s="31">
        <f>SUM(H4*13%)</f>
        <v>0</v>
      </c>
    </row>
    <row r="6" spans="1:11">
      <c r="A6" s="48" t="s">
        <v>158</v>
      </c>
      <c r="B6" s="48"/>
      <c r="C6" s="48"/>
      <c r="D6" s="48"/>
      <c r="E6" s="48"/>
      <c r="F6" s="48"/>
      <c r="G6" s="48"/>
      <c r="H6" s="31">
        <f>SUM(H4:H5)</f>
        <v>0</v>
      </c>
    </row>
    <row r="8" spans="1:11">
      <c r="F8" s="44"/>
      <c r="G8" s="41"/>
      <c r="H8" s="64" t="s">
        <v>166</v>
      </c>
      <c r="I8" s="1"/>
      <c r="J8" s="1"/>
    </row>
    <row r="9" spans="1:11">
      <c r="F9" s="44"/>
      <c r="G9" s="41"/>
      <c r="H9" s="64"/>
      <c r="I9" s="1"/>
      <c r="J9" s="1"/>
    </row>
    <row r="10" spans="1:11">
      <c r="F10" s="44"/>
      <c r="G10" s="41"/>
      <c r="H10" s="64"/>
      <c r="I10" s="1"/>
      <c r="J10" s="1"/>
    </row>
    <row r="11" spans="1:11">
      <c r="F11" s="44"/>
      <c r="G11" s="41"/>
      <c r="H11" s="64" t="s">
        <v>167</v>
      </c>
      <c r="I11" s="1"/>
      <c r="J11" s="1"/>
    </row>
    <row r="12" spans="1:11">
      <c r="F12" s="44"/>
      <c r="G12" s="41"/>
      <c r="H12" s="64"/>
      <c r="I12" s="1"/>
      <c r="J12" s="1"/>
    </row>
    <row r="13" spans="1:11">
      <c r="F13" s="44"/>
      <c r="G13" s="41"/>
      <c r="H13" s="64"/>
      <c r="I13" s="1"/>
      <c r="J13" s="1"/>
    </row>
    <row r="14" spans="1:11">
      <c r="F14" s="44"/>
      <c r="G14" s="41"/>
      <c r="H14" s="64" t="s">
        <v>168</v>
      </c>
      <c r="I14" s="1"/>
      <c r="J14" s="1"/>
    </row>
    <row r="15" spans="1:11">
      <c r="F15" s="44"/>
      <c r="G15" s="41"/>
      <c r="H15" s="65" t="s">
        <v>169</v>
      </c>
      <c r="I15" s="1"/>
      <c r="J15" s="1"/>
    </row>
  </sheetData>
  <mergeCells count="9">
    <mergeCell ref="A5:G5"/>
    <mergeCell ref="A6:G6"/>
    <mergeCell ref="A1:H1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10</vt:i4>
      </vt:variant>
    </vt:vector>
  </HeadingPairs>
  <TitlesOfParts>
    <vt:vector size="10" baseType="lpstr">
      <vt:lpstr>Ι.Α1_ΕΙΔΗ ΠΑΝΤΟΠΩΛΕΙΟΥ</vt:lpstr>
      <vt:lpstr>Ι.Α2_ΕΛΑΙΟΛΑΔΟ</vt:lpstr>
      <vt:lpstr>Ι.Α3_ΑΝΑΨΥΚΤΙΚΑ-ΧΥΜΟΙ</vt:lpstr>
      <vt:lpstr>Ι.Β_ΕΙΔΗ ΚΡΕΟΠΩΛΕΙΟΥ</vt:lpstr>
      <vt:lpstr>Ι.Γ_ΕΙΔΗ ΟΠΩΡΟΠΩΛΕΙΟΥ</vt:lpstr>
      <vt:lpstr>Ι.Δ_ΕΙΔΗ ΑΡΤΟΠΟΙΪΑΣ</vt:lpstr>
      <vt:lpstr>Ι.Ε_ΕΙΔΗ ΖΑΧΑΡΟΠΛΑΣΤΕΙΟΥ</vt:lpstr>
      <vt:lpstr>Ι.ΣΤ_ΕΙΔΗ ΙΧΘΥΟΠΩΛΕΙΟΥ</vt:lpstr>
      <vt:lpstr>ΙΙ.ΓΑΛΑ ΕΡΓΑΖΟΜΕΝΩΝ</vt:lpstr>
      <vt:lpstr>ΕΙΔΗ ΔΙΑΤΡΟΦΗΣ &amp; ΓΑΛΑ ΕΡΓΑΖΟΜ.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Biliali</dc:creator>
  <cp:lastModifiedBy>Anna Ortentzatou</cp:lastModifiedBy>
  <dcterms:created xsi:type="dcterms:W3CDTF">2020-04-08T03:23:43Z</dcterms:created>
  <dcterms:modified xsi:type="dcterms:W3CDTF">2020-04-29T10:51:56Z</dcterms:modified>
</cp:coreProperties>
</file>